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<sst xmlns="http://schemas.openxmlformats.org/spreadsheetml/2006/main" count="90" uniqueCount="87">
  <si>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</si>
  <si>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</si>
  <si>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</si>
  <si>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</si>
  <si>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</si>
  <si>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</si>
  <si>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</si>
  <si>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</si>
  <si>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</si>
  <si>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</si>
  <si>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</si>
  <si>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</si>
  <si>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</si>
  <si>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</si>
  <si>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</si>
  <si>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</si>
  <si>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</si>
  <si>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</si>
  <si>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</si>
  <si>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</si>
  <si>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</si>
  <si>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</si>
  <si>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</si>
  <si>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</si>
  <si>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</si>
  <si>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</si>
  <si>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</si>
  <si>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</si>
  <si>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</si>
  <si>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</si>
  <si>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</si>
  <si>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</si>
  <si>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</si>
  <si>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</si>
  <si>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</si>
  <si>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</si>
  <si>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</si>
  <si>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</si>
  <si>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</si>
  <si>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</si>
  <si>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</si>
  <si>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</si>
  <si>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</si>
  <si>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</si>
  <si>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</si>
  <si>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</si>
  <si>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</si>
  <si>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</si>
  <si>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</si>
  <si>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</si>
  <si>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</si>
  <si>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</si>
  <si>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</si>
  <si>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</si>
  <si>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</si>
  <si>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</si>
  <si>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</si>
  <si>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</si>
  <si>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</si>
  <si>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</si>
  <si>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</si>
  <si>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</si>
  <si>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</si>
  <si>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</si>
  <si>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</si>
  <si>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</si>
  <si>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19/07/22 - VENCIMENTO 26/07/22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</si>
  <si>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</si>
  <si>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</si>
  <si>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</si>
  <si>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</si>
  <si>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</si>
  <si>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</si>
  <si>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</si>
  <si>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</si>
  <si>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</si>
  <si>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</si>
  <si>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</si>
  <si>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</si>
  <si>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</si>
  <si>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</si>
  <si>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</si>
  <si>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</si>
  <si>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</si>
  <si>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</si>
  <si>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</si>
  <si>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 xml:space="preserve">5.4. Revisão de Remuneração pelo Serviço Atende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</si>
</sst>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344589</v>
      </c>
      <c r="C7" s="9">
        <f t="shared" si="0"/>
        <v>246744</v>
      </c>
      <c r="D7" s="9">
        <f t="shared" si="0"/>
        <v>249916</v>
      </c>
      <c r="E7" s="9">
        <f t="shared" si="0"/>
        <v>60468</v>
      </c>
      <c r="F7" s="9">
        <f t="shared" si="0"/>
        <v>204095</v>
      </c>
      <c r="G7" s="9">
        <f t="shared" si="0"/>
        <v>327380</v>
      </c>
      <c r="H7" s="9">
        <f t="shared" si="0"/>
        <v>42200</v>
      </c>
      <c r="I7" s="9">
        <f t="shared" si="0"/>
        <v>253376</v>
      </c>
      <c r="J7" s="9">
        <f t="shared" si="0"/>
        <v>210917</v>
      </c>
      <c r="K7" s="9">
        <f t="shared" si="0"/>
        <v>312730</v>
      </c>
      <c r="L7" s="9">
        <f t="shared" si="0"/>
        <v>242506</v>
      </c>
      <c r="M7" s="9">
        <f t="shared" si="0"/>
        <v>115181</v>
      </c>
      <c r="N7" s="9">
        <f t="shared" si="0"/>
        <v>74934</v>
      </c>
      <c r="O7" s="9">
        <f t="shared" si="0"/>
        <v>2685036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11586</v>
      </c>
      <c r="C8" s="11">
        <f t="shared" si="1"/>
        <v>12940</v>
      </c>
      <c r="D8" s="11">
        <f t="shared" si="1"/>
        <v>9371</v>
      </c>
      <c r="E8" s="11">
        <f t="shared" si="1"/>
        <v>1876</v>
      </c>
      <c r="F8" s="11">
        <f t="shared" si="1"/>
        <v>7250</v>
      </c>
      <c r="G8" s="11">
        <f t="shared" si="1"/>
        <v>10884</v>
      </c>
      <c r="H8" s="11">
        <f t="shared" si="1"/>
        <v>2248</v>
      </c>
      <c r="I8" s="11">
        <f t="shared" si="1"/>
        <v>13719</v>
      </c>
      <c r="J8" s="11">
        <f t="shared" si="1"/>
        <v>9755</v>
      </c>
      <c r="K8" s="11">
        <f t="shared" si="1"/>
        <v>7579</v>
      </c>
      <c r="L8" s="11">
        <f t="shared" si="1"/>
        <v>6476</v>
      </c>
      <c r="M8" s="11">
        <f t="shared" si="1"/>
        <v>4827</v>
      </c>
      <c r="N8" s="11">
        <f t="shared" si="1"/>
        <v>3776</v>
      </c>
      <c r="O8" s="11">
        <f t="shared" si="1"/>
        <v>102287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11586</v>
      </c>
      <c r="C9" s="11">
        <v>12940</v>
      </c>
      <c r="D9" s="11">
        <v>9371</v>
      </c>
      <c r="E9" s="11">
        <v>1876</v>
      </c>
      <c r="F9" s="11">
        <v>7250</v>
      </c>
      <c r="G9" s="11">
        <v>10884</v>
      </c>
      <c r="H9" s="11">
        <v>2248</v>
      </c>
      <c r="I9" s="11">
        <v>13715</v>
      </c>
      <c r="J9" s="11">
        <v>9755</v>
      </c>
      <c r="K9" s="11">
        <v>7572</v>
      </c>
      <c r="L9" s="11">
        <v>6476</v>
      </c>
      <c r="M9" s="11">
        <v>4820</v>
      </c>
      <c r="N9" s="11">
        <v>3761</v>
      </c>
      <c r="O9" s="11">
        <f>SUM(B9:N9)</f>
        <v>102254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7</v>
      </c>
      <c r="L10" s="13">
        <v>0</v>
      </c>
      <c r="M10" s="13">
        <v>7</v>
      </c>
      <c r="N10" s="13">
        <v>15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333003</v>
      </c>
      <c r="C11" s="13">
        <v>233804</v>
      </c>
      <c r="D11" s="13">
        <v>240545</v>
      </c>
      <c r="E11" s="13">
        <v>58592</v>
      </c>
      <c r="F11" s="13">
        <v>196845</v>
      </c>
      <c r="G11" s="13">
        <v>316496</v>
      </c>
      <c r="H11" s="13">
        <v>39952</v>
      </c>
      <c r="I11" s="13">
        <v>239657</v>
      </c>
      <c r="J11" s="13">
        <v>201162</v>
      </c>
      <c r="K11" s="13">
        <v>305151</v>
      </c>
      <c r="L11" s="13">
        <v>236030</v>
      </c>
      <c r="M11" s="13">
        <v>110354</v>
      </c>
      <c r="N11" s="13">
        <v>71158</v>
      </c>
      <c r="O11" s="11">
        <f>SUM(B11:N11)</f>
        <v>2582749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1.237606320406313</v>
      </c>
      <c r="C16" s="19">
        <v>1.269955276505709</v>
      </c>
      <c r="D16" s="19">
        <v>1.247476314629016</v>
      </c>
      <c r="E16" s="19">
        <v>0.913839305135556</v>
      </c>
      <c r="F16" s="19">
        <v>1.375311908082123</v>
      </c>
      <c r="G16" s="19">
        <v>1.468977478878563</v>
      </c>
      <c r="H16" s="19">
        <v>1.543617705507425</v>
      </c>
      <c r="I16" s="19">
        <v>1.205693595285083</v>
      </c>
      <c r="J16" s="19">
        <v>1.290900175370595</v>
      </c>
      <c r="K16" s="19">
        <v>1.203914462933035</v>
      </c>
      <c r="L16" s="19">
        <v>1.235041779006525</v>
      </c>
      <c r="M16" s="19">
        <v>1.267449098208167</v>
      </c>
      <c r="N16" s="19">
        <v>1.120338769633952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1385883.7800000003</v>
      </c>
      <c r="C18" s="24">
        <f t="shared" si="2"/>
        <v>1026287.3500000001</v>
      </c>
      <c r="D18" s="24">
        <f t="shared" si="2"/>
        <v>886789.93</v>
      </c>
      <c r="E18" s="24">
        <f t="shared" si="2"/>
        <v>275026.44000000006</v>
      </c>
      <c r="F18" s="24">
        <f t="shared" si="2"/>
        <v>922401.1699999999</v>
      </c>
      <c r="G18" s="24">
        <f t="shared" si="2"/>
        <v>1321174.7100000002</v>
      </c>
      <c r="H18" s="24">
        <f t="shared" si="2"/>
        <v>236053.04</v>
      </c>
      <c r="I18" s="24">
        <f t="shared" si="2"/>
        <v>1001688.33</v>
      </c>
      <c r="J18" s="24">
        <f t="shared" si="2"/>
        <v>885767.9100000001</v>
      </c>
      <c r="K18" s="24">
        <f t="shared" si="2"/>
        <v>1185254.7899999998</v>
      </c>
      <c r="L18" s="24">
        <f t="shared" si="2"/>
        <v>1078596.3</v>
      </c>
      <c r="M18" s="24">
        <f t="shared" si="2"/>
        <v>607097.5399999999</v>
      </c>
      <c r="N18" s="24">
        <f t="shared" si="2"/>
        <v>311879.03</v>
      </c>
      <c r="O18" s="24">
        <f>O19+O20+O21+O22+O23+O24+O25+O27</f>
        <v>11120528.629999999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1011851.14</v>
      </c>
      <c r="C19" s="30">
        <f t="shared" si="3"/>
        <v>748497.92</v>
      </c>
      <c r="D19" s="30">
        <f t="shared" si="3"/>
        <v>664876.53</v>
      </c>
      <c r="E19" s="30">
        <f t="shared" si="3"/>
        <v>274821.01</v>
      </c>
      <c r="F19" s="30">
        <f t="shared" si="3"/>
        <v>629347.34</v>
      </c>
      <c r="G19" s="30">
        <f t="shared" si="3"/>
        <v>830628.54</v>
      </c>
      <c r="H19" s="30">
        <f t="shared" si="3"/>
        <v>143754.3</v>
      </c>
      <c r="I19" s="30">
        <f t="shared" si="3"/>
        <v>763193.85</v>
      </c>
      <c r="J19" s="30">
        <f t="shared" si="3"/>
        <v>638994.14</v>
      </c>
      <c r="K19" s="30">
        <f t="shared" si="3"/>
        <v>895564.9</v>
      </c>
      <c r="L19" s="30">
        <f t="shared" si="3"/>
        <v>790739.31</v>
      </c>
      <c r="M19" s="30">
        <f t="shared" si="3"/>
        <v>433380.03</v>
      </c>
      <c r="N19" s="30">
        <f t="shared" si="3"/>
        <v>254678.19</v>
      </c>
      <c r="O19" s="30">
        <f>SUM(B19:N19)</f>
        <v>8080327.199999999</v>
      </c>
    </row>
    <row r="20" spans="1:23" ht="18.75" customHeight="1">
      <c r="A20" s="26" t="s">
        <v>35</v>
      </c>
      <c r="B20" s="30">
        <f>IF(B16&lt;&gt;0,ROUND((B16-1)*B19,2),0)</f>
        <v>240422.23</v>
      </c>
      <c r="C20" s="30">
        <f aca="true" t="shared" si="4" ref="C20:N20">IF(C16&lt;&gt;0,ROUND((C16-1)*C19,2),0)</f>
        <v>202060.96</v>
      </c>
      <c r="D20" s="30">
        <f t="shared" si="4"/>
        <v>164541.19</v>
      </c>
      <c r="E20" s="30">
        <f t="shared" si="4"/>
        <v>-23678.77</v>
      </c>
      <c r="F20" s="30">
        <f t="shared" si="4"/>
        <v>236201.55</v>
      </c>
      <c r="G20" s="30">
        <f t="shared" si="4"/>
        <v>389546.08</v>
      </c>
      <c r="H20" s="30">
        <f t="shared" si="4"/>
        <v>78147.38</v>
      </c>
      <c r="I20" s="30">
        <f t="shared" si="4"/>
        <v>156984.09</v>
      </c>
      <c r="J20" s="30">
        <f t="shared" si="4"/>
        <v>185883.51</v>
      </c>
      <c r="K20" s="30">
        <f t="shared" si="4"/>
        <v>182618.64</v>
      </c>
      <c r="L20" s="30">
        <f t="shared" si="4"/>
        <v>185856.77</v>
      </c>
      <c r="M20" s="30">
        <f t="shared" si="4"/>
        <v>115907.1</v>
      </c>
      <c r="N20" s="30">
        <f t="shared" si="4"/>
        <v>30647.66</v>
      </c>
      <c r="O20" s="30">
        <f aca="true" t="shared" si="5" ref="O19:O27">SUM(B20:N20)</f>
        <v>2145138.3900000006</v>
      </c>
      <c r="W20" s="62"/>
    </row>
    <row r="21" spans="1:15" ht="18.75" customHeight="1">
      <c r="A21" s="26" t="s">
        <v>36</v>
      </c>
      <c r="B21" s="30">
        <v>67166.65</v>
      </c>
      <c r="C21" s="30">
        <v>46216.54</v>
      </c>
      <c r="D21" s="30">
        <v>30318.62</v>
      </c>
      <c r="E21" s="30">
        <v>12748.93</v>
      </c>
      <c r="F21" s="30">
        <v>36693.15</v>
      </c>
      <c r="G21" s="30">
        <v>54910.34</v>
      </c>
      <c r="H21" s="30">
        <v>6025.7</v>
      </c>
      <c r="I21" s="30">
        <v>36218.23</v>
      </c>
      <c r="J21" s="30">
        <v>39096.98</v>
      </c>
      <c r="K21" s="30">
        <v>62255.73</v>
      </c>
      <c r="L21" s="30">
        <v>57449.89</v>
      </c>
      <c r="M21" s="30">
        <v>25783.87</v>
      </c>
      <c r="N21" s="30">
        <v>15677.02</v>
      </c>
      <c r="O21" s="30">
        <f t="shared" si="5"/>
        <v>490561.64999999997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69</v>
      </c>
      <c r="B24" s="30">
        <v>1102</v>
      </c>
      <c r="C24" s="30">
        <v>833.67</v>
      </c>
      <c r="D24" s="30">
        <v>711.22</v>
      </c>
      <c r="E24" s="30">
        <v>221.44</v>
      </c>
      <c r="F24" s="30">
        <v>745.09</v>
      </c>
      <c r="G24" s="30">
        <v>1062.93</v>
      </c>
      <c r="H24" s="30">
        <v>190.18</v>
      </c>
      <c r="I24" s="30">
        <v>797.19</v>
      </c>
      <c r="J24" s="30">
        <v>716.43</v>
      </c>
      <c r="K24" s="30">
        <v>950.9</v>
      </c>
      <c r="L24" s="30">
        <v>862.32</v>
      </c>
      <c r="M24" s="30">
        <v>481.96</v>
      </c>
      <c r="N24" s="30">
        <v>252.74</v>
      </c>
      <c r="O24" s="30">
        <f t="shared" si="5"/>
        <v>8928.07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905.1</v>
      </c>
      <c r="C25" s="30">
        <v>665.13</v>
      </c>
      <c r="D25" s="30">
        <v>623.37</v>
      </c>
      <c r="E25" s="30">
        <v>190.4</v>
      </c>
      <c r="F25" s="30">
        <v>627.34</v>
      </c>
      <c r="G25" s="30">
        <v>809.87</v>
      </c>
      <c r="H25" s="30">
        <v>156.5</v>
      </c>
      <c r="I25" s="30">
        <v>622.11</v>
      </c>
      <c r="J25" s="30">
        <v>603.82</v>
      </c>
      <c r="K25" s="30">
        <v>761.68</v>
      </c>
      <c r="L25" s="30">
        <v>680.78</v>
      </c>
      <c r="M25" s="30">
        <v>383.45</v>
      </c>
      <c r="N25" s="30">
        <v>213.89</v>
      </c>
      <c r="O25" s="30">
        <f t="shared" si="5"/>
        <v>7243.44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422.22</v>
      </c>
      <c r="C26" s="30">
        <v>310.28</v>
      </c>
      <c r="D26" s="30">
        <v>290.81</v>
      </c>
      <c r="E26" s="30">
        <v>88.82</v>
      </c>
      <c r="F26" s="30">
        <v>292.63</v>
      </c>
      <c r="G26" s="30">
        <v>377.81</v>
      </c>
      <c r="H26" s="30">
        <v>73.01</v>
      </c>
      <c r="I26" s="30">
        <v>288.38</v>
      </c>
      <c r="J26" s="30">
        <v>281.68</v>
      </c>
      <c r="K26" s="30">
        <v>349.82</v>
      </c>
      <c r="L26" s="30">
        <v>317.58</v>
      </c>
      <c r="M26" s="30">
        <v>178.87</v>
      </c>
      <c r="N26" s="30">
        <v>99.78</v>
      </c>
      <c r="O26" s="30">
        <f t="shared" si="5"/>
        <v>3371.6899999999996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-57106.240000000005</v>
      </c>
      <c r="C29" s="30">
        <f>+C30+C32+C52+C53+C56-C57</f>
        <v>-61571.72</v>
      </c>
      <c r="D29" s="30">
        <f t="shared" si="6"/>
        <v>-45187.240000000005</v>
      </c>
      <c r="E29" s="30">
        <f t="shared" si="6"/>
        <v>-9485.76</v>
      </c>
      <c r="F29" s="30">
        <f t="shared" si="6"/>
        <v>-36043.17</v>
      </c>
      <c r="G29" s="30">
        <f t="shared" si="6"/>
        <v>-53800.14</v>
      </c>
      <c r="H29" s="30">
        <f t="shared" si="6"/>
        <v>-12086.460000000001</v>
      </c>
      <c r="I29" s="30">
        <f t="shared" si="6"/>
        <v>-64778.9</v>
      </c>
      <c r="J29" s="30">
        <f t="shared" si="6"/>
        <v>-46905.82</v>
      </c>
      <c r="K29" s="30">
        <f t="shared" si="6"/>
        <v>-38604.41</v>
      </c>
      <c r="L29" s="30">
        <f t="shared" si="6"/>
        <v>-33289.47</v>
      </c>
      <c r="M29" s="30">
        <f t="shared" si="6"/>
        <v>-23888.02</v>
      </c>
      <c r="N29" s="30">
        <f t="shared" si="6"/>
        <v>-17953.63</v>
      </c>
      <c r="O29" s="30">
        <f t="shared" si="6"/>
        <v>-500700.98000000004</v>
      </c>
    </row>
    <row r="30" spans="1:15" ht="18.75" customHeight="1">
      <c r="A30" s="26" t="s">
        <v>39</v>
      </c>
      <c r="B30" s="31">
        <f>+B31</f>
        <v>-50978.4</v>
      </c>
      <c r="C30" s="31">
        <f>+C31</f>
        <v>-56936</v>
      </c>
      <c r="D30" s="31">
        <f aca="true" t="shared" si="7" ref="D30:O30">+D31</f>
        <v>-41232.4</v>
      </c>
      <c r="E30" s="31">
        <f t="shared" si="7"/>
        <v>-8254.4</v>
      </c>
      <c r="F30" s="31">
        <f t="shared" si="7"/>
        <v>-31900</v>
      </c>
      <c r="G30" s="31">
        <f t="shared" si="7"/>
        <v>-47889.6</v>
      </c>
      <c r="H30" s="31">
        <f t="shared" si="7"/>
        <v>-9891.2</v>
      </c>
      <c r="I30" s="31">
        <f t="shared" si="7"/>
        <v>-60346</v>
      </c>
      <c r="J30" s="31">
        <f t="shared" si="7"/>
        <v>-42922</v>
      </c>
      <c r="K30" s="31">
        <f t="shared" si="7"/>
        <v>-33316.8</v>
      </c>
      <c r="L30" s="31">
        <f t="shared" si="7"/>
        <v>-28494.4</v>
      </c>
      <c r="M30" s="31">
        <f t="shared" si="7"/>
        <v>-21208</v>
      </c>
      <c r="N30" s="31">
        <f t="shared" si="7"/>
        <v>-16548.4</v>
      </c>
      <c r="O30" s="31">
        <f t="shared" si="7"/>
        <v>-449917.60000000003</v>
      </c>
    </row>
    <row r="31" spans="1:26" ht="18.75" customHeight="1">
      <c r="A31" s="27" t="s">
        <v>40</v>
      </c>
      <c r="B31" s="16">
        <f>ROUND((-B9)*$G$3,2)</f>
        <v>-50978.4</v>
      </c>
      <c r="C31" s="16">
        <f aca="true" t="shared" si="8" ref="C31:N31">ROUND((-C9)*$G$3,2)</f>
        <v>-56936</v>
      </c>
      <c r="D31" s="16">
        <f t="shared" si="8"/>
        <v>-41232.4</v>
      </c>
      <c r="E31" s="16">
        <f t="shared" si="8"/>
        <v>-8254.4</v>
      </c>
      <c r="F31" s="16">
        <f t="shared" si="8"/>
        <v>-31900</v>
      </c>
      <c r="G31" s="16">
        <f t="shared" si="8"/>
        <v>-47889.6</v>
      </c>
      <c r="H31" s="16">
        <f t="shared" si="8"/>
        <v>-9891.2</v>
      </c>
      <c r="I31" s="16">
        <f t="shared" si="8"/>
        <v>-60346</v>
      </c>
      <c r="J31" s="16">
        <f t="shared" si="8"/>
        <v>-42922</v>
      </c>
      <c r="K31" s="16">
        <f t="shared" si="8"/>
        <v>-33316.8</v>
      </c>
      <c r="L31" s="16">
        <f t="shared" si="8"/>
        <v>-28494.4</v>
      </c>
      <c r="M31" s="16">
        <f t="shared" si="8"/>
        <v>-21208</v>
      </c>
      <c r="N31" s="16">
        <f t="shared" si="8"/>
        <v>-16548.4</v>
      </c>
      <c r="O31" s="32">
        <f aca="true" t="shared" si="9" ref="O31:O57">SUM(B31:N31)</f>
        <v>-449917.60000000003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-6127.84</v>
      </c>
      <c r="C32" s="31">
        <f aca="true" t="shared" si="10" ref="C32:O32">SUM(C33:C50)</f>
        <v>-4635.72</v>
      </c>
      <c r="D32" s="31">
        <f t="shared" si="10"/>
        <v>-3954.84</v>
      </c>
      <c r="E32" s="31">
        <f t="shared" si="10"/>
        <v>-1231.36</v>
      </c>
      <c r="F32" s="31">
        <f t="shared" si="10"/>
        <v>-4143.17</v>
      </c>
      <c r="G32" s="31">
        <f t="shared" si="10"/>
        <v>-5910.54</v>
      </c>
      <c r="H32" s="31">
        <f t="shared" si="10"/>
        <v>-2195.26</v>
      </c>
      <c r="I32" s="31">
        <f t="shared" si="10"/>
        <v>-4432.9</v>
      </c>
      <c r="J32" s="31">
        <f t="shared" si="10"/>
        <v>-3983.82</v>
      </c>
      <c r="K32" s="31">
        <f t="shared" si="10"/>
        <v>-5287.61</v>
      </c>
      <c r="L32" s="31">
        <f t="shared" si="10"/>
        <v>-4795.07</v>
      </c>
      <c r="M32" s="31">
        <f t="shared" si="10"/>
        <v>-2680.02</v>
      </c>
      <c r="N32" s="31">
        <f t="shared" si="10"/>
        <v>-1405.23</v>
      </c>
      <c r="O32" s="31">
        <f t="shared" si="10"/>
        <v>-50783.38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-6127.84</v>
      </c>
      <c r="C41" s="33">
        <v>-4635.72</v>
      </c>
      <c r="D41" s="33">
        <v>-3954.84</v>
      </c>
      <c r="E41" s="33">
        <v>-1231.36</v>
      </c>
      <c r="F41" s="33">
        <v>-4143.17</v>
      </c>
      <c r="G41" s="33">
        <v>-5910.54</v>
      </c>
      <c r="H41" s="33">
        <v>-1057.52</v>
      </c>
      <c r="I41" s="33">
        <v>-4432.9</v>
      </c>
      <c r="J41" s="33">
        <v>-3983.82</v>
      </c>
      <c r="K41" s="33">
        <v>-5287.61</v>
      </c>
      <c r="L41" s="33">
        <v>-4795.07</v>
      </c>
      <c r="M41" s="33">
        <v>-2680.02</v>
      </c>
      <c r="N41" s="33">
        <v>-1405.23</v>
      </c>
      <c r="O41" s="33">
        <f t="shared" si="9"/>
        <v>-49645.64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-1137.74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-1137.74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1328777.5400000003</v>
      </c>
      <c r="C55" s="36">
        <f t="shared" si="12"/>
        <v>964715.6300000001</v>
      </c>
      <c r="D55" s="36">
        <f t="shared" si="12"/>
        <v>841602.6900000001</v>
      </c>
      <c r="E55" s="36">
        <f t="shared" si="12"/>
        <v>265540.68000000005</v>
      </c>
      <c r="F55" s="36">
        <f t="shared" si="12"/>
        <v>886357.9999999999</v>
      </c>
      <c r="G55" s="36">
        <f t="shared" si="12"/>
        <v>1267374.5700000003</v>
      </c>
      <c r="H55" s="36">
        <f t="shared" si="12"/>
        <v>223966.58000000002</v>
      </c>
      <c r="I55" s="36">
        <f t="shared" si="12"/>
        <v>936909.4299999999</v>
      </c>
      <c r="J55" s="36">
        <f t="shared" si="12"/>
        <v>838862.0900000002</v>
      </c>
      <c r="K55" s="36">
        <f t="shared" si="12"/>
        <v>1146650.38</v>
      </c>
      <c r="L55" s="36">
        <f t="shared" si="12"/>
        <v>1045306.8300000001</v>
      </c>
      <c r="M55" s="36">
        <f t="shared" si="12"/>
        <v>583209.5199999999</v>
      </c>
      <c r="N55" s="36">
        <f t="shared" si="12"/>
        <v>293925.4</v>
      </c>
      <c r="O55" s="36">
        <f>SUM(B55:N55)</f>
        <v>10623199.34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1328777.53</v>
      </c>
      <c r="C61" s="51">
        <f t="shared" si="13"/>
        <v>964715.64</v>
      </c>
      <c r="D61" s="51">
        <f t="shared" si="13"/>
        <v>841602.69</v>
      </c>
      <c r="E61" s="51">
        <f t="shared" si="13"/>
        <v>265540.68</v>
      </c>
      <c r="F61" s="51">
        <f t="shared" si="13"/>
        <v>886358</v>
      </c>
      <c r="G61" s="51">
        <f t="shared" si="13"/>
        <v>1267374.56</v>
      </c>
      <c r="H61" s="51">
        <f t="shared" si="13"/>
        <v>223966.58</v>
      </c>
      <c r="I61" s="51">
        <f t="shared" si="13"/>
        <v>936909.43</v>
      </c>
      <c r="J61" s="51">
        <f t="shared" si="13"/>
        <v>838862.09</v>
      </c>
      <c r="K61" s="51">
        <f t="shared" si="13"/>
        <v>1146650.38</v>
      </c>
      <c r="L61" s="51">
        <f t="shared" si="13"/>
        <v>1045306.84</v>
      </c>
      <c r="M61" s="51">
        <f t="shared" si="13"/>
        <v>583209.52</v>
      </c>
      <c r="N61" s="51">
        <f t="shared" si="13"/>
        <v>293925.4</v>
      </c>
      <c r="O61" s="36">
        <f t="shared" si="13"/>
        <v>10623199.339999998</v>
      </c>
      <c r="Q61"/>
    </row>
    <row r="62" spans="1:18" ht="18.75" customHeight="1">
      <c r="A62" s="26" t="s">
        <v>54</v>
      </c>
      <c r="B62" s="51">
        <v>1085532.56</v>
      </c>
      <c r="C62" s="51">
        <v>686806.27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1772338.83</v>
      </c>
      <c r="P62"/>
      <c r="Q62"/>
      <c r="R62" s="43"/>
    </row>
    <row r="63" spans="1:16" ht="18.75" customHeight="1">
      <c r="A63" s="26" t="s">
        <v>55</v>
      </c>
      <c r="B63" s="51">
        <v>243244.97</v>
      </c>
      <c r="C63" s="51">
        <v>277909.37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521154.33999999997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841602.69</v>
      </c>
      <c r="E64" s="52">
        <v>0</v>
      </c>
      <c r="F64" s="52">
        <v>0</v>
      </c>
      <c r="G64" s="52">
        <v>0</v>
      </c>
      <c r="H64" s="51">
        <v>223966.58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1065569.27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265540.68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265540.68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886358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886358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1267374.56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1267374.56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936909.43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936909.43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838862.09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838862.09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1146650.38</v>
      </c>
      <c r="L70" s="31">
        <v>1045306.84</v>
      </c>
      <c r="M70" s="52">
        <v>0</v>
      </c>
      <c r="N70" s="52">
        <v>0</v>
      </c>
      <c r="O70" s="36">
        <f t="shared" si="14"/>
        <v>2191957.2199999997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583209.52</v>
      </c>
      <c r="N71" s="52">
        <v>0</v>
      </c>
      <c r="O71" s="36">
        <f t="shared" si="14"/>
        <v>583209.52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293925.4</v>
      </c>
      <c r="O72" s="55">
        <f t="shared" si="14"/>
        <v>293925.4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2022-07-25T19:01:28Z</dcterms:modified>
  <cp:category/>
  <cp:version/>
  <cp:contentType/>
  <cp:contentStatus/>
</cp:coreProperties>
</file>