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<sst xmlns="http://schemas.openxmlformats.org/spreadsheetml/2006/main" count="90" uniqueCount="87">
  <si>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</si>
  <si>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</si>
  <si>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</si>
  <si>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</si>
  <si>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</si>
  <si>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</si>
  <si>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</si>
  <si>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</si>
  <si>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</si>
  <si>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</si>
  <si>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</si>
  <si>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</si>
  <si>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</si>
  <si>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</si>
  <si>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</si>
  <si>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</si>
  <si>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</si>
  <si>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</si>
  <si>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</si>
  <si>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</si>
  <si>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</si>
  <si>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</si>
  <si>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</si>
  <si>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</si>
  <si>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</si>
  <si>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</si>
  <si>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</si>
  <si>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</si>
  <si>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</si>
  <si>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</si>
  <si>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</si>
  <si>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</si>
  <si>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</si>
  <si>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</si>
  <si>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</si>
  <si>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</si>
  <si>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</si>
  <si>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</si>
  <si>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</si>
  <si>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</si>
  <si>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</si>
  <si>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</si>
  <si>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</si>
  <si>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</si>
  <si>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</si>
  <si>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</si>
  <si>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</si>
  <si>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</si>
  <si>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</si>
  <si>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</si>
  <si>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</si>
  <si>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</si>
  <si>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</si>
  <si>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</si>
  <si>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</si>
  <si>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</si>
  <si>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</si>
  <si>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</si>
  <si>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</si>
  <si>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</si>
  <si>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</si>
  <si>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</si>
  <si>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</si>
  <si>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</si>
  <si>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</si>
  <si>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</si>
  <si>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18/07/22 - VENCIMENTO 25/07/22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</si>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</sst>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327278</v>
      </c>
      <c r="C7" s="9">
        <f t="shared" si="0"/>
        <v>233166</v>
      </c>
      <c r="D7" s="9">
        <f t="shared" si="0"/>
        <v>238309</v>
      </c>
      <c r="E7" s="9">
        <f t="shared" si="0"/>
        <v>57723</v>
      </c>
      <c r="F7" s="9">
        <f t="shared" si="0"/>
        <v>192800</v>
      </c>
      <c r="G7" s="9">
        <f t="shared" si="0"/>
        <v>315032</v>
      </c>
      <c r="H7" s="9">
        <f t="shared" si="0"/>
        <v>39578</v>
      </c>
      <c r="I7" s="9">
        <f t="shared" si="0"/>
        <v>234951</v>
      </c>
      <c r="J7" s="9">
        <f t="shared" si="0"/>
        <v>203365</v>
      </c>
      <c r="K7" s="9">
        <f t="shared" si="0"/>
        <v>298850</v>
      </c>
      <c r="L7" s="9">
        <f t="shared" si="0"/>
        <v>228073</v>
      </c>
      <c r="M7" s="9">
        <f t="shared" si="0"/>
        <v>110962</v>
      </c>
      <c r="N7" s="9">
        <f t="shared" si="0"/>
        <v>72505</v>
      </c>
      <c r="O7" s="9">
        <f t="shared" si="0"/>
        <v>2552592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12641</v>
      </c>
      <c r="C8" s="11">
        <f t="shared" si="1"/>
        <v>13040</v>
      </c>
      <c r="D8" s="11">
        <f t="shared" si="1"/>
        <v>9849</v>
      </c>
      <c r="E8" s="11">
        <f t="shared" si="1"/>
        <v>2032</v>
      </c>
      <c r="F8" s="11">
        <f t="shared" si="1"/>
        <v>7466</v>
      </c>
      <c r="G8" s="11">
        <f t="shared" si="1"/>
        <v>11539</v>
      </c>
      <c r="H8" s="11">
        <f t="shared" si="1"/>
        <v>2177</v>
      </c>
      <c r="I8" s="11">
        <f t="shared" si="1"/>
        <v>13726</v>
      </c>
      <c r="J8" s="11">
        <f t="shared" si="1"/>
        <v>10116</v>
      </c>
      <c r="K8" s="11">
        <f t="shared" si="1"/>
        <v>8135</v>
      </c>
      <c r="L8" s="11">
        <f t="shared" si="1"/>
        <v>6689</v>
      </c>
      <c r="M8" s="11">
        <f t="shared" si="1"/>
        <v>4960</v>
      </c>
      <c r="N8" s="11">
        <f t="shared" si="1"/>
        <v>3954</v>
      </c>
      <c r="O8" s="11">
        <f t="shared" si="1"/>
        <v>106324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12641</v>
      </c>
      <c r="C9" s="11">
        <v>13040</v>
      </c>
      <c r="D9" s="11">
        <v>9849</v>
      </c>
      <c r="E9" s="11">
        <v>2032</v>
      </c>
      <c r="F9" s="11">
        <v>7466</v>
      </c>
      <c r="G9" s="11">
        <v>11539</v>
      </c>
      <c r="H9" s="11">
        <v>2177</v>
      </c>
      <c r="I9" s="11">
        <v>13720</v>
      </c>
      <c r="J9" s="11">
        <v>10116</v>
      </c>
      <c r="K9" s="11">
        <v>8126</v>
      </c>
      <c r="L9" s="11">
        <v>6689</v>
      </c>
      <c r="M9" s="11">
        <v>4955</v>
      </c>
      <c r="N9" s="11">
        <v>3940</v>
      </c>
      <c r="O9" s="11">
        <f>SUM(B9:N9)</f>
        <v>106290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9</v>
      </c>
      <c r="L10" s="13">
        <v>0</v>
      </c>
      <c r="M10" s="13">
        <v>5</v>
      </c>
      <c r="N10" s="13">
        <v>14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314637</v>
      </c>
      <c r="C11" s="13">
        <v>220126</v>
      </c>
      <c r="D11" s="13">
        <v>228460</v>
      </c>
      <c r="E11" s="13">
        <v>55691</v>
      </c>
      <c r="F11" s="13">
        <v>185334</v>
      </c>
      <c r="G11" s="13">
        <v>303493</v>
      </c>
      <c r="H11" s="13">
        <v>37401</v>
      </c>
      <c r="I11" s="13">
        <v>221225</v>
      </c>
      <c r="J11" s="13">
        <v>193249</v>
      </c>
      <c r="K11" s="13">
        <v>290715</v>
      </c>
      <c r="L11" s="13">
        <v>221384</v>
      </c>
      <c r="M11" s="13">
        <v>106002</v>
      </c>
      <c r="N11" s="13">
        <v>68551</v>
      </c>
      <c r="O11" s="11">
        <f>SUM(B11:N11)</f>
        <v>2446268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1.29162192595238</v>
      </c>
      <c r="C16" s="19">
        <v>1.325459056428369</v>
      </c>
      <c r="D16" s="19">
        <v>1.287846616042828</v>
      </c>
      <c r="E16" s="19">
        <v>0.941853974220297</v>
      </c>
      <c r="F16" s="19">
        <v>1.433723319057441</v>
      </c>
      <c r="G16" s="19">
        <v>1.516578814947627</v>
      </c>
      <c r="H16" s="19">
        <v>1.611608205454301</v>
      </c>
      <c r="I16" s="19">
        <v>1.28757247339009</v>
      </c>
      <c r="J16" s="19">
        <v>1.350170153442159</v>
      </c>
      <c r="K16" s="19">
        <v>1.247612835759529</v>
      </c>
      <c r="L16" s="19">
        <v>1.297873059211114</v>
      </c>
      <c r="M16" s="19">
        <v>1.297308223733011</v>
      </c>
      <c r="N16" s="19">
        <v>1.151800085381724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1374573.6400000004</v>
      </c>
      <c r="C18" s="24">
        <f t="shared" si="2"/>
        <v>1012305.7100000001</v>
      </c>
      <c r="D18" s="24">
        <f t="shared" si="2"/>
        <v>872973.56</v>
      </c>
      <c r="E18" s="24">
        <f t="shared" si="2"/>
        <v>270752.36000000004</v>
      </c>
      <c r="F18" s="24">
        <f t="shared" si="2"/>
        <v>909067.77</v>
      </c>
      <c r="G18" s="24">
        <f t="shared" si="2"/>
        <v>1313413</v>
      </c>
      <c r="H18" s="24">
        <f t="shared" si="2"/>
        <v>231131.50999999998</v>
      </c>
      <c r="I18" s="24">
        <f t="shared" si="2"/>
        <v>992920.9</v>
      </c>
      <c r="J18" s="24">
        <f t="shared" si="2"/>
        <v>893647.7000000001</v>
      </c>
      <c r="K18" s="24">
        <f t="shared" si="2"/>
        <v>1174812.6399999997</v>
      </c>
      <c r="L18" s="24">
        <f t="shared" si="2"/>
        <v>1066252.9400000002</v>
      </c>
      <c r="M18" s="24">
        <f t="shared" si="2"/>
        <v>599472.22</v>
      </c>
      <c r="N18" s="24">
        <f t="shared" si="2"/>
        <v>310157.66</v>
      </c>
      <c r="O18" s="24">
        <f>O19+O20+O21+O22+O23+O24+O25+O27</f>
        <v>11018109.92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961019.12</v>
      </c>
      <c r="C19" s="30">
        <f t="shared" si="3"/>
        <v>707309.06</v>
      </c>
      <c r="D19" s="30">
        <f t="shared" si="3"/>
        <v>633997.26</v>
      </c>
      <c r="E19" s="30">
        <f t="shared" si="3"/>
        <v>262345.26</v>
      </c>
      <c r="F19" s="30">
        <f t="shared" si="3"/>
        <v>594518.08</v>
      </c>
      <c r="G19" s="30">
        <f t="shared" si="3"/>
        <v>799299.19</v>
      </c>
      <c r="H19" s="30">
        <f t="shared" si="3"/>
        <v>134822.46</v>
      </c>
      <c r="I19" s="30">
        <f t="shared" si="3"/>
        <v>707695.91</v>
      </c>
      <c r="J19" s="30">
        <f t="shared" si="3"/>
        <v>616114.6</v>
      </c>
      <c r="K19" s="30">
        <f t="shared" si="3"/>
        <v>855816.75</v>
      </c>
      <c r="L19" s="30">
        <f t="shared" si="3"/>
        <v>743677.63</v>
      </c>
      <c r="M19" s="30">
        <f t="shared" si="3"/>
        <v>417505.62</v>
      </c>
      <c r="N19" s="30">
        <f t="shared" si="3"/>
        <v>246422.74</v>
      </c>
      <c r="O19" s="30">
        <f>SUM(B19:N19)</f>
        <v>7680543.68</v>
      </c>
    </row>
    <row r="20" spans="1:23" ht="18.75" customHeight="1">
      <c r="A20" s="26" t="s">
        <v>35</v>
      </c>
      <c r="B20" s="30">
        <f>IF(B16&lt;&gt;0,ROUND((B16-1)*B19,2),0)</f>
        <v>280254.25</v>
      </c>
      <c r="C20" s="30">
        <f aca="true" t="shared" si="4" ref="C20:N20">IF(C16&lt;&gt;0,ROUND((C16-1)*C19,2),0)</f>
        <v>230200.14</v>
      </c>
      <c r="D20" s="30">
        <f t="shared" si="4"/>
        <v>182493.97</v>
      </c>
      <c r="E20" s="30">
        <f t="shared" si="4"/>
        <v>-15254.33</v>
      </c>
      <c r="F20" s="30">
        <f t="shared" si="4"/>
        <v>257856.35</v>
      </c>
      <c r="G20" s="30">
        <f t="shared" si="4"/>
        <v>412901.03</v>
      </c>
      <c r="H20" s="30">
        <f t="shared" si="4"/>
        <v>82458.52</v>
      </c>
      <c r="I20" s="30">
        <f t="shared" si="4"/>
        <v>203513.86</v>
      </c>
      <c r="J20" s="30">
        <f t="shared" si="4"/>
        <v>215744.94</v>
      </c>
      <c r="K20" s="30">
        <f t="shared" si="4"/>
        <v>211911.21</v>
      </c>
      <c r="L20" s="30">
        <f t="shared" si="4"/>
        <v>221521.53</v>
      </c>
      <c r="M20" s="30">
        <f t="shared" si="4"/>
        <v>124127.85</v>
      </c>
      <c r="N20" s="30">
        <f t="shared" si="4"/>
        <v>37406.99</v>
      </c>
      <c r="O20" s="30">
        <f aca="true" t="shared" si="5" ref="O19:O27">SUM(B20:N20)</f>
        <v>2445136.31</v>
      </c>
      <c r="W20" s="62"/>
    </row>
    <row r="21" spans="1:15" ht="18.75" customHeight="1">
      <c r="A21" s="26" t="s">
        <v>36</v>
      </c>
      <c r="B21" s="30">
        <v>66859.11</v>
      </c>
      <c r="C21" s="30">
        <v>45289.79</v>
      </c>
      <c r="D21" s="30">
        <v>29433.95</v>
      </c>
      <c r="E21" s="30">
        <v>12528.76</v>
      </c>
      <c r="F21" s="30">
        <v>36542.03</v>
      </c>
      <c r="G21" s="30">
        <v>55120.43</v>
      </c>
      <c r="H21" s="30">
        <v>5727.47</v>
      </c>
      <c r="I21" s="30">
        <v>36418.97</v>
      </c>
      <c r="J21" s="30">
        <v>39984.46</v>
      </c>
      <c r="K21" s="30">
        <v>62269.16</v>
      </c>
      <c r="L21" s="30">
        <v>56506.02</v>
      </c>
      <c r="M21" s="30">
        <v>25817.42</v>
      </c>
      <c r="N21" s="30">
        <v>15451.79</v>
      </c>
      <c r="O21" s="30">
        <f t="shared" si="5"/>
        <v>487949.36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1099.4</v>
      </c>
      <c r="C24" s="30">
        <v>828.46</v>
      </c>
      <c r="D24" s="30">
        <v>706.01</v>
      </c>
      <c r="E24" s="30">
        <v>218.84</v>
      </c>
      <c r="F24" s="30">
        <v>737.27</v>
      </c>
      <c r="G24" s="30">
        <v>1065.53</v>
      </c>
      <c r="H24" s="30">
        <v>187.58</v>
      </c>
      <c r="I24" s="30">
        <v>797.19</v>
      </c>
      <c r="J24" s="30">
        <v>726.85</v>
      </c>
      <c r="K24" s="30">
        <v>950.9</v>
      </c>
      <c r="L24" s="30">
        <v>859.72</v>
      </c>
      <c r="M24" s="30">
        <v>476.75</v>
      </c>
      <c r="N24" s="30">
        <v>252.72</v>
      </c>
      <c r="O24" s="30">
        <f t="shared" si="5"/>
        <v>8907.22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627.34</v>
      </c>
      <c r="G25" s="30">
        <v>809.87</v>
      </c>
      <c r="H25" s="30">
        <v>156.5</v>
      </c>
      <c r="I25" s="30">
        <v>622.11</v>
      </c>
      <c r="J25" s="30">
        <v>603.82</v>
      </c>
      <c r="K25" s="30">
        <v>761.68</v>
      </c>
      <c r="L25" s="30">
        <v>680.81</v>
      </c>
      <c r="M25" s="30">
        <v>383.45</v>
      </c>
      <c r="N25" s="30">
        <v>213.89</v>
      </c>
      <c r="O25" s="30">
        <f t="shared" si="5"/>
        <v>7243.469999999999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288.38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3371.6899999999996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-61733.75</v>
      </c>
      <c r="C29" s="30">
        <f>+C30+C32+C52+C53+C56-C57</f>
        <v>-61982.74</v>
      </c>
      <c r="D29" s="30">
        <f t="shared" si="6"/>
        <v>-47261.47</v>
      </c>
      <c r="E29" s="30">
        <f t="shared" si="6"/>
        <v>-10157.68</v>
      </c>
      <c r="F29" s="30">
        <f t="shared" si="6"/>
        <v>-36950.11</v>
      </c>
      <c r="G29" s="30">
        <f t="shared" si="6"/>
        <v>-56696.619999999995</v>
      </c>
      <c r="H29" s="30">
        <f t="shared" si="6"/>
        <v>-11734.98</v>
      </c>
      <c r="I29" s="30">
        <f t="shared" si="6"/>
        <v>-64800.9</v>
      </c>
      <c r="J29" s="30">
        <f t="shared" si="6"/>
        <v>-48552.16</v>
      </c>
      <c r="K29" s="30">
        <f t="shared" si="6"/>
        <v>-41042.01</v>
      </c>
      <c r="L29" s="30">
        <f t="shared" si="6"/>
        <v>-34212.18</v>
      </c>
      <c r="M29" s="30">
        <f t="shared" si="6"/>
        <v>-24453.05</v>
      </c>
      <c r="N29" s="30">
        <f t="shared" si="6"/>
        <v>-18741.23</v>
      </c>
      <c r="O29" s="30">
        <f t="shared" si="6"/>
        <v>-518318.88</v>
      </c>
    </row>
    <row r="30" spans="1:15" ht="18.75" customHeight="1">
      <c r="A30" s="26" t="s">
        <v>39</v>
      </c>
      <c r="B30" s="31">
        <f>+B31</f>
        <v>-55620.4</v>
      </c>
      <c r="C30" s="31">
        <f>+C31</f>
        <v>-57376</v>
      </c>
      <c r="D30" s="31">
        <f aca="true" t="shared" si="7" ref="D30:O30">+D31</f>
        <v>-43335.6</v>
      </c>
      <c r="E30" s="31">
        <f t="shared" si="7"/>
        <v>-8940.8</v>
      </c>
      <c r="F30" s="31">
        <f t="shared" si="7"/>
        <v>-32850.4</v>
      </c>
      <c r="G30" s="31">
        <f t="shared" si="7"/>
        <v>-50771.6</v>
      </c>
      <c r="H30" s="31">
        <f t="shared" si="7"/>
        <v>-9578.8</v>
      </c>
      <c r="I30" s="31">
        <f t="shared" si="7"/>
        <v>-60368</v>
      </c>
      <c r="J30" s="31">
        <f t="shared" si="7"/>
        <v>-44510.4</v>
      </c>
      <c r="K30" s="31">
        <f t="shared" si="7"/>
        <v>-35754.4</v>
      </c>
      <c r="L30" s="31">
        <f t="shared" si="7"/>
        <v>-29431.6</v>
      </c>
      <c r="M30" s="31">
        <f t="shared" si="7"/>
        <v>-21802</v>
      </c>
      <c r="N30" s="31">
        <f t="shared" si="7"/>
        <v>-17336</v>
      </c>
      <c r="O30" s="31">
        <f t="shared" si="7"/>
        <v>-467676</v>
      </c>
    </row>
    <row r="31" spans="1:26" ht="18.75" customHeight="1">
      <c r="A31" s="27" t="s">
        <v>40</v>
      </c>
      <c r="B31" s="16">
        <f>ROUND((-B9)*$G$3,2)</f>
        <v>-55620.4</v>
      </c>
      <c r="C31" s="16">
        <f aca="true" t="shared" si="8" ref="C31:N31">ROUND((-C9)*$G$3,2)</f>
        <v>-57376</v>
      </c>
      <c r="D31" s="16">
        <f t="shared" si="8"/>
        <v>-43335.6</v>
      </c>
      <c r="E31" s="16">
        <f t="shared" si="8"/>
        <v>-8940.8</v>
      </c>
      <c r="F31" s="16">
        <f t="shared" si="8"/>
        <v>-32850.4</v>
      </c>
      <c r="G31" s="16">
        <f t="shared" si="8"/>
        <v>-50771.6</v>
      </c>
      <c r="H31" s="16">
        <f t="shared" si="8"/>
        <v>-9578.8</v>
      </c>
      <c r="I31" s="16">
        <f t="shared" si="8"/>
        <v>-60368</v>
      </c>
      <c r="J31" s="16">
        <f t="shared" si="8"/>
        <v>-44510.4</v>
      </c>
      <c r="K31" s="16">
        <f t="shared" si="8"/>
        <v>-35754.4</v>
      </c>
      <c r="L31" s="16">
        <f t="shared" si="8"/>
        <v>-29431.6</v>
      </c>
      <c r="M31" s="16">
        <f t="shared" si="8"/>
        <v>-21802</v>
      </c>
      <c r="N31" s="16">
        <f t="shared" si="8"/>
        <v>-17336</v>
      </c>
      <c r="O31" s="32">
        <f aca="true" t="shared" si="9" ref="O31:O57">SUM(B31:N31)</f>
        <v>-467676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-6113.35</v>
      </c>
      <c r="C32" s="31">
        <f aca="true" t="shared" si="10" ref="C32:O32">SUM(C33:C50)</f>
        <v>-4606.74</v>
      </c>
      <c r="D32" s="31">
        <f t="shared" si="10"/>
        <v>-3925.87</v>
      </c>
      <c r="E32" s="31">
        <f t="shared" si="10"/>
        <v>-1216.88</v>
      </c>
      <c r="F32" s="31">
        <f t="shared" si="10"/>
        <v>-4099.71</v>
      </c>
      <c r="G32" s="31">
        <f t="shared" si="10"/>
        <v>-5925.02</v>
      </c>
      <c r="H32" s="31">
        <f t="shared" si="10"/>
        <v>-2156.1800000000003</v>
      </c>
      <c r="I32" s="31">
        <f t="shared" si="10"/>
        <v>-4432.9</v>
      </c>
      <c r="J32" s="31">
        <f t="shared" si="10"/>
        <v>-4041.76</v>
      </c>
      <c r="K32" s="31">
        <f t="shared" si="10"/>
        <v>-5287.61</v>
      </c>
      <c r="L32" s="31">
        <f t="shared" si="10"/>
        <v>-4780.58</v>
      </c>
      <c r="M32" s="31">
        <f t="shared" si="10"/>
        <v>-2651.05</v>
      </c>
      <c r="N32" s="31">
        <f t="shared" si="10"/>
        <v>-1405.23</v>
      </c>
      <c r="O32" s="31">
        <f t="shared" si="10"/>
        <v>-50642.88000000001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-6113.35</v>
      </c>
      <c r="C41" s="33">
        <v>-4606.74</v>
      </c>
      <c r="D41" s="33">
        <v>-3925.87</v>
      </c>
      <c r="E41" s="33">
        <v>-1216.88</v>
      </c>
      <c r="F41" s="33">
        <v>-4099.71</v>
      </c>
      <c r="G41" s="33">
        <v>-5925.02</v>
      </c>
      <c r="H41" s="33">
        <v>-1043.04</v>
      </c>
      <c r="I41" s="33">
        <v>-4432.9</v>
      </c>
      <c r="J41" s="33">
        <v>-4041.76</v>
      </c>
      <c r="K41" s="33">
        <v>-5287.61</v>
      </c>
      <c r="L41" s="33">
        <v>-4780.58</v>
      </c>
      <c r="M41" s="33">
        <v>-2651.05</v>
      </c>
      <c r="N41" s="33">
        <v>-1405.23</v>
      </c>
      <c r="O41" s="33">
        <f t="shared" si="9"/>
        <v>-49529.74000000001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-1113.14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-1113.14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1312839.8900000004</v>
      </c>
      <c r="C55" s="36">
        <f t="shared" si="12"/>
        <v>950322.9700000001</v>
      </c>
      <c r="D55" s="36">
        <f t="shared" si="12"/>
        <v>825712.0900000001</v>
      </c>
      <c r="E55" s="36">
        <f t="shared" si="12"/>
        <v>260594.68000000005</v>
      </c>
      <c r="F55" s="36">
        <f t="shared" si="12"/>
        <v>872117.66</v>
      </c>
      <c r="G55" s="36">
        <f t="shared" si="12"/>
        <v>1256716.38</v>
      </c>
      <c r="H55" s="36">
        <f t="shared" si="12"/>
        <v>219396.52999999997</v>
      </c>
      <c r="I55" s="36">
        <f t="shared" si="12"/>
        <v>928120</v>
      </c>
      <c r="J55" s="36">
        <f t="shared" si="12"/>
        <v>845095.54</v>
      </c>
      <c r="K55" s="36">
        <f t="shared" si="12"/>
        <v>1133770.6299999997</v>
      </c>
      <c r="L55" s="36">
        <f t="shared" si="12"/>
        <v>1032040.7600000001</v>
      </c>
      <c r="M55" s="36">
        <f t="shared" si="12"/>
        <v>575019.1699999999</v>
      </c>
      <c r="N55" s="36">
        <f t="shared" si="12"/>
        <v>291416.43</v>
      </c>
      <c r="O55" s="36">
        <f>SUM(B55:N55)</f>
        <v>10503162.729999999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1312839.88</v>
      </c>
      <c r="C61" s="51">
        <f t="shared" si="13"/>
        <v>950322.97</v>
      </c>
      <c r="D61" s="51">
        <f t="shared" si="13"/>
        <v>825712.09</v>
      </c>
      <c r="E61" s="51">
        <f t="shared" si="13"/>
        <v>260594.68</v>
      </c>
      <c r="F61" s="51">
        <f t="shared" si="13"/>
        <v>872117.66</v>
      </c>
      <c r="G61" s="51">
        <f t="shared" si="13"/>
        <v>1256716.38</v>
      </c>
      <c r="H61" s="51">
        <f t="shared" si="13"/>
        <v>219396.53</v>
      </c>
      <c r="I61" s="51">
        <f t="shared" si="13"/>
        <v>928120</v>
      </c>
      <c r="J61" s="51">
        <f t="shared" si="13"/>
        <v>845095.55</v>
      </c>
      <c r="K61" s="51">
        <f t="shared" si="13"/>
        <v>1133770.62</v>
      </c>
      <c r="L61" s="51">
        <f t="shared" si="13"/>
        <v>1032040.76</v>
      </c>
      <c r="M61" s="51">
        <f t="shared" si="13"/>
        <v>575019.18</v>
      </c>
      <c r="N61" s="51">
        <f t="shared" si="13"/>
        <v>291416.44</v>
      </c>
      <c r="O61" s="36">
        <f t="shared" si="13"/>
        <v>10503162.74</v>
      </c>
      <c r="Q61"/>
    </row>
    <row r="62" spans="1:18" ht="18.75" customHeight="1">
      <c r="A62" s="26" t="s">
        <v>54</v>
      </c>
      <c r="B62" s="51">
        <v>1072651.75</v>
      </c>
      <c r="C62" s="51">
        <v>676666.63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1749318.38</v>
      </c>
      <c r="P62"/>
      <c r="Q62"/>
      <c r="R62" s="43"/>
    </row>
    <row r="63" spans="1:16" ht="18.75" customHeight="1">
      <c r="A63" s="26" t="s">
        <v>55</v>
      </c>
      <c r="B63" s="51">
        <v>240188.13</v>
      </c>
      <c r="C63" s="51">
        <v>273656.34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513844.47000000003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825712.09</v>
      </c>
      <c r="E64" s="52">
        <v>0</v>
      </c>
      <c r="F64" s="52">
        <v>0</v>
      </c>
      <c r="G64" s="52">
        <v>0</v>
      </c>
      <c r="H64" s="51">
        <v>219396.53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1045108.62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260594.68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260594.68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872117.66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872117.66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1256716.38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1256716.38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928120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928120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845095.55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845095.55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1133770.62</v>
      </c>
      <c r="L70" s="31">
        <v>1032040.76</v>
      </c>
      <c r="M70" s="52">
        <v>0</v>
      </c>
      <c r="N70" s="52">
        <v>0</v>
      </c>
      <c r="O70" s="36">
        <f t="shared" si="14"/>
        <v>2165811.38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575019.18</v>
      </c>
      <c r="N71" s="52">
        <v>0</v>
      </c>
      <c r="O71" s="36">
        <f t="shared" si="14"/>
        <v>575019.18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291416.44</v>
      </c>
      <c r="O72" s="55">
        <f t="shared" si="14"/>
        <v>291416.44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2022-07-22T17:51:25Z</dcterms:modified>
  <cp:category/>
  <cp:version/>
  <cp:contentType/>
  <cp:contentStatus/>
</cp:coreProperties>
</file>