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<sst xmlns="http://schemas.openxmlformats.org/spreadsheetml/2006/main" count="90" uniqueCount="87">
  <si>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</si>
  <si>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</si>
  <si>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</si>
  <si>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</si>
  <si>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</si>
  <si>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</si>
  <si>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</si>
  <si>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</si>
  <si>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</si>
  <si>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</si>
  <si>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</si>
  <si>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</si>
  <si>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</si>
  <si>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</si>
  <si>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</si>
  <si>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</si>
  <si>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</si>
  <si>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</si>
  <si>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</si>
  <si>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</si>
  <si>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</si>
  <si>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</si>
  <si>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</si>
  <si>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</si>
  <si>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</si>
  <si>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</si>
  <si>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</si>
  <si>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</si>
  <si>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</si>
  <si>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</si>
  <si>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</si>
  <si>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</si>
  <si>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</si>
  <si>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</si>
  <si>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</si>
  <si>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</si>
  <si>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</si>
  <si>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</si>
  <si>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</si>
  <si>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</si>
  <si>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</si>
  <si>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</si>
  <si>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</si>
  <si>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</si>
  <si>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</si>
  <si>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</si>
  <si>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</si>
  <si>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</si>
  <si>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</si>
  <si>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</si>
  <si>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</si>
  <si>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</si>
  <si>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</si>
  <si>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</si>
  <si>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</si>
  <si>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</si>
  <si>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</si>
  <si>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</si>
  <si>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</si>
  <si>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</si>
  <si>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</si>
  <si>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</si>
  <si>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</si>
  <si>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</si>
  <si>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</si>
  <si>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</si>
  <si>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17/07/22 - VENCIMENTO 22/07/22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</si>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</sst>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133429</v>
      </c>
      <c r="C7" s="9">
        <f t="shared" si="0"/>
        <v>92058</v>
      </c>
      <c r="D7" s="9">
        <f t="shared" si="0"/>
        <v>101424</v>
      </c>
      <c r="E7" s="9">
        <f t="shared" si="0"/>
        <v>22182</v>
      </c>
      <c r="F7" s="9">
        <f t="shared" si="0"/>
        <v>80490</v>
      </c>
      <c r="G7" s="9">
        <f t="shared" si="0"/>
        <v>113807</v>
      </c>
      <c r="H7" s="9">
        <f t="shared" si="0"/>
        <v>12890</v>
      </c>
      <c r="I7" s="9">
        <f t="shared" si="0"/>
        <v>89190</v>
      </c>
      <c r="J7" s="9">
        <f t="shared" si="0"/>
        <v>83388</v>
      </c>
      <c r="K7" s="9">
        <f t="shared" si="0"/>
        <v>128944</v>
      </c>
      <c r="L7" s="9">
        <f t="shared" si="0"/>
        <v>98060</v>
      </c>
      <c r="M7" s="9">
        <f t="shared" si="0"/>
        <v>41145</v>
      </c>
      <c r="N7" s="9">
        <f t="shared" si="0"/>
        <v>23458</v>
      </c>
      <c r="O7" s="9">
        <f t="shared" si="0"/>
        <v>1020465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7785</v>
      </c>
      <c r="C8" s="11">
        <f t="shared" si="1"/>
        <v>7349</v>
      </c>
      <c r="D8" s="11">
        <f t="shared" si="1"/>
        <v>6065</v>
      </c>
      <c r="E8" s="11">
        <f t="shared" si="1"/>
        <v>898</v>
      </c>
      <c r="F8" s="11">
        <f t="shared" si="1"/>
        <v>4453</v>
      </c>
      <c r="G8" s="11">
        <f t="shared" si="1"/>
        <v>6111</v>
      </c>
      <c r="H8" s="11">
        <f t="shared" si="1"/>
        <v>920</v>
      </c>
      <c r="I8" s="11">
        <f t="shared" si="1"/>
        <v>7365</v>
      </c>
      <c r="J8" s="11">
        <f t="shared" si="1"/>
        <v>5421</v>
      </c>
      <c r="K8" s="11">
        <f t="shared" si="1"/>
        <v>5204</v>
      </c>
      <c r="L8" s="11">
        <f t="shared" si="1"/>
        <v>3862</v>
      </c>
      <c r="M8" s="11">
        <f t="shared" si="1"/>
        <v>2193</v>
      </c>
      <c r="N8" s="11">
        <f t="shared" si="1"/>
        <v>1472</v>
      </c>
      <c r="O8" s="11">
        <f t="shared" si="1"/>
        <v>59098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7785</v>
      </c>
      <c r="C9" s="11">
        <v>7349</v>
      </c>
      <c r="D9" s="11">
        <v>6065</v>
      </c>
      <c r="E9" s="11">
        <v>898</v>
      </c>
      <c r="F9" s="11">
        <v>4453</v>
      </c>
      <c r="G9" s="11">
        <v>6111</v>
      </c>
      <c r="H9" s="11">
        <v>920</v>
      </c>
      <c r="I9" s="11">
        <v>7365</v>
      </c>
      <c r="J9" s="11">
        <v>5421</v>
      </c>
      <c r="K9" s="11">
        <v>5200</v>
      </c>
      <c r="L9" s="11">
        <v>3862</v>
      </c>
      <c r="M9" s="11">
        <v>2188</v>
      </c>
      <c r="N9" s="11">
        <v>1469</v>
      </c>
      <c r="O9" s="11">
        <f>SUM(B9:N9)</f>
        <v>59086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5</v>
      </c>
      <c r="N10" s="13">
        <v>3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125644</v>
      </c>
      <c r="C11" s="13">
        <v>84709</v>
      </c>
      <c r="D11" s="13">
        <v>95359</v>
      </c>
      <c r="E11" s="13">
        <v>21284</v>
      </c>
      <c r="F11" s="13">
        <v>76037</v>
      </c>
      <c r="G11" s="13">
        <v>107696</v>
      </c>
      <c r="H11" s="13">
        <v>11970</v>
      </c>
      <c r="I11" s="13">
        <v>81825</v>
      </c>
      <c r="J11" s="13">
        <v>77967</v>
      </c>
      <c r="K11" s="13">
        <v>123740</v>
      </c>
      <c r="L11" s="13">
        <v>94198</v>
      </c>
      <c r="M11" s="13">
        <v>38952</v>
      </c>
      <c r="N11" s="13">
        <v>21986</v>
      </c>
      <c r="O11" s="11">
        <f>SUM(B11:N11)</f>
        <v>961367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1.225626861067706</v>
      </c>
      <c r="C16" s="19">
        <v>1.27685802736596</v>
      </c>
      <c r="D16" s="19">
        <v>1.288170260384885</v>
      </c>
      <c r="E16" s="19">
        <v>0.921281894152592</v>
      </c>
      <c r="F16" s="19">
        <v>1.358597791616055</v>
      </c>
      <c r="G16" s="19">
        <v>1.453065114474586</v>
      </c>
      <c r="H16" s="19">
        <v>1.603838653511893</v>
      </c>
      <c r="I16" s="19">
        <v>1.192915491105346</v>
      </c>
      <c r="J16" s="19">
        <v>1.303272813622723</v>
      </c>
      <c r="K16" s="19">
        <v>1.174722649132599</v>
      </c>
      <c r="L16" s="19">
        <v>1.205585047372824</v>
      </c>
      <c r="M16" s="19">
        <v>1.230939102678663</v>
      </c>
      <c r="N16" s="19">
        <v>1.11457681762863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574325.5199999999</v>
      </c>
      <c r="C18" s="24">
        <f t="shared" si="2"/>
        <v>406134.02999999997</v>
      </c>
      <c r="D18" s="24">
        <f t="shared" si="2"/>
        <v>389926.92</v>
      </c>
      <c r="E18" s="24">
        <f t="shared" si="2"/>
        <v>109888.16</v>
      </c>
      <c r="F18" s="24">
        <f t="shared" si="2"/>
        <v>373405.93000000005</v>
      </c>
      <c r="G18" s="24">
        <f t="shared" si="2"/>
        <v>490721.57</v>
      </c>
      <c r="H18" s="24">
        <f t="shared" si="2"/>
        <v>81097.34999999998</v>
      </c>
      <c r="I18" s="24">
        <f t="shared" si="2"/>
        <v>387416.36000000004</v>
      </c>
      <c r="J18" s="24">
        <f t="shared" si="2"/>
        <v>370350.11000000004</v>
      </c>
      <c r="K18" s="24">
        <f t="shared" si="2"/>
        <v>506638.26999999996</v>
      </c>
      <c r="L18" s="24">
        <f t="shared" si="2"/>
        <v>455703.16000000003</v>
      </c>
      <c r="M18" s="24">
        <f t="shared" si="2"/>
        <v>236788.8</v>
      </c>
      <c r="N18" s="24">
        <f t="shared" si="2"/>
        <v>106701.41999999998</v>
      </c>
      <c r="O18" s="24">
        <f>O19+O20+O21+O22+O23+O24+O25+O27</f>
        <v>4485726.5200000005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391800.92</v>
      </c>
      <c r="C19" s="30">
        <f t="shared" si="3"/>
        <v>279257.94</v>
      </c>
      <c r="D19" s="30">
        <f t="shared" si="3"/>
        <v>269828.41</v>
      </c>
      <c r="E19" s="30">
        <f t="shared" si="3"/>
        <v>100814.97</v>
      </c>
      <c r="F19" s="30">
        <f t="shared" si="3"/>
        <v>248198.96</v>
      </c>
      <c r="G19" s="30">
        <f t="shared" si="3"/>
        <v>288751.12</v>
      </c>
      <c r="H19" s="30">
        <f t="shared" si="3"/>
        <v>43909.79</v>
      </c>
      <c r="I19" s="30">
        <f t="shared" si="3"/>
        <v>268649.2</v>
      </c>
      <c r="J19" s="30">
        <f t="shared" si="3"/>
        <v>252632.28</v>
      </c>
      <c r="K19" s="30">
        <f t="shared" si="3"/>
        <v>369256.93</v>
      </c>
      <c r="L19" s="30">
        <f t="shared" si="3"/>
        <v>319744.24</v>
      </c>
      <c r="M19" s="30">
        <f t="shared" si="3"/>
        <v>154812.18</v>
      </c>
      <c r="N19" s="30">
        <f t="shared" si="3"/>
        <v>79726.7</v>
      </c>
      <c r="O19" s="30">
        <f>SUM(B19:N19)</f>
        <v>3067383.64</v>
      </c>
    </row>
    <row r="20" spans="1:23" ht="18.75" customHeight="1">
      <c r="A20" s="26" t="s">
        <v>35</v>
      </c>
      <c r="B20" s="30">
        <f>IF(B16&lt;&gt;0,ROUND((B16-1)*B19,2),0)</f>
        <v>88400.81</v>
      </c>
      <c r="C20" s="30">
        <f aca="true" t="shared" si="4" ref="C20:N20">IF(C16&lt;&gt;0,ROUND((C16-1)*C19,2),0)</f>
        <v>77314.8</v>
      </c>
      <c r="D20" s="30">
        <f t="shared" si="4"/>
        <v>77756.52</v>
      </c>
      <c r="E20" s="30">
        <f t="shared" si="4"/>
        <v>-7935.96</v>
      </c>
      <c r="F20" s="30">
        <f t="shared" si="4"/>
        <v>89003.6</v>
      </c>
      <c r="G20" s="30">
        <f t="shared" si="4"/>
        <v>130823.06</v>
      </c>
      <c r="H20" s="30">
        <f t="shared" si="4"/>
        <v>26514.43</v>
      </c>
      <c r="I20" s="30">
        <f t="shared" si="4"/>
        <v>51826.59</v>
      </c>
      <c r="J20" s="30">
        <f t="shared" si="4"/>
        <v>76616.5</v>
      </c>
      <c r="K20" s="30">
        <f t="shared" si="4"/>
        <v>64517.55</v>
      </c>
      <c r="L20" s="30">
        <f t="shared" si="4"/>
        <v>65734.63</v>
      </c>
      <c r="M20" s="30">
        <f t="shared" si="4"/>
        <v>35752.19</v>
      </c>
      <c r="N20" s="30">
        <f t="shared" si="4"/>
        <v>9134.83</v>
      </c>
      <c r="O20" s="30">
        <f aca="true" t="shared" si="5" ref="O19:O27">SUM(B20:N20)</f>
        <v>785459.5499999999</v>
      </c>
      <c r="W20" s="62"/>
    </row>
    <row r="21" spans="1:15" ht="18.75" customHeight="1">
      <c r="A21" s="26" t="s">
        <v>36</v>
      </c>
      <c r="B21" s="30">
        <v>27536.74</v>
      </c>
      <c r="C21" s="30">
        <v>19958.18</v>
      </c>
      <c r="D21" s="30">
        <v>15129.48</v>
      </c>
      <c r="E21" s="30">
        <v>5850.43</v>
      </c>
      <c r="F21" s="30">
        <v>15950.45</v>
      </c>
      <c r="G21" s="30">
        <v>25034.2</v>
      </c>
      <c r="H21" s="30">
        <v>2560.5</v>
      </c>
      <c r="I21" s="30">
        <v>21608.62</v>
      </c>
      <c r="J21" s="30">
        <v>19188.21</v>
      </c>
      <c r="K21" s="30">
        <v>27871.11</v>
      </c>
      <c r="L21" s="30">
        <v>25530.64</v>
      </c>
      <c r="M21" s="30">
        <v>14177.04</v>
      </c>
      <c r="N21" s="30">
        <v>6982</v>
      </c>
      <c r="O21" s="30">
        <f t="shared" si="5"/>
        <v>227377.6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1245.29</v>
      </c>
      <c r="C24" s="30">
        <v>924.85</v>
      </c>
      <c r="D24" s="30">
        <v>870.14</v>
      </c>
      <c r="E24" s="30">
        <v>244.89</v>
      </c>
      <c r="F24" s="30">
        <v>838.88</v>
      </c>
      <c r="G24" s="30">
        <v>1086.37</v>
      </c>
      <c r="H24" s="30">
        <v>177.15</v>
      </c>
      <c r="I24" s="30">
        <v>838.88</v>
      </c>
      <c r="J24" s="30">
        <v>836.27</v>
      </c>
      <c r="K24" s="30">
        <v>1128.06</v>
      </c>
      <c r="L24" s="30">
        <v>1005.61</v>
      </c>
      <c r="M24" s="30">
        <v>502.81</v>
      </c>
      <c r="N24" s="30">
        <v>234.47</v>
      </c>
      <c r="O24" s="30">
        <f t="shared" si="5"/>
        <v>9933.669999999998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627.34</v>
      </c>
      <c r="G25" s="30">
        <v>809.87</v>
      </c>
      <c r="H25" s="30">
        <v>156.5</v>
      </c>
      <c r="I25" s="30">
        <v>620.82</v>
      </c>
      <c r="J25" s="30">
        <v>603.82</v>
      </c>
      <c r="K25" s="30">
        <v>761.68</v>
      </c>
      <c r="L25" s="30">
        <v>680.81</v>
      </c>
      <c r="M25" s="30">
        <v>383.45</v>
      </c>
      <c r="N25" s="30">
        <v>213.89</v>
      </c>
      <c r="O25" s="30">
        <f t="shared" si="5"/>
        <v>7242.18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287.77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3371.0799999999995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-41178.6</v>
      </c>
      <c r="C29" s="30">
        <f>+C30+C32+C52+C53+C56-C57</f>
        <v>-37478.35</v>
      </c>
      <c r="D29" s="30">
        <f t="shared" si="6"/>
        <v>-31524.53</v>
      </c>
      <c r="E29" s="30">
        <f t="shared" si="6"/>
        <v>-5312.94</v>
      </c>
      <c r="F29" s="30">
        <f t="shared" si="6"/>
        <v>-24257.89</v>
      </c>
      <c r="G29" s="30">
        <f t="shared" si="6"/>
        <v>-32929.32</v>
      </c>
      <c r="H29" s="30">
        <f t="shared" si="6"/>
        <v>-5396.0599999999995</v>
      </c>
      <c r="I29" s="30">
        <f t="shared" si="6"/>
        <v>-37070.69</v>
      </c>
      <c r="J29" s="30">
        <f t="shared" si="6"/>
        <v>-28502.600000000002</v>
      </c>
      <c r="K29" s="30">
        <f t="shared" si="6"/>
        <v>-29152.7</v>
      </c>
      <c r="L29" s="30">
        <f t="shared" si="6"/>
        <v>-22584.629999999997</v>
      </c>
      <c r="M29" s="30">
        <f t="shared" si="6"/>
        <v>-12423.12</v>
      </c>
      <c r="N29" s="30">
        <f t="shared" si="6"/>
        <v>-7767.39</v>
      </c>
      <c r="O29" s="30">
        <f t="shared" si="6"/>
        <v>-315578.82</v>
      </c>
    </row>
    <row r="30" spans="1:15" ht="18.75" customHeight="1">
      <c r="A30" s="26" t="s">
        <v>39</v>
      </c>
      <c r="B30" s="31">
        <f>+B31</f>
        <v>-34254</v>
      </c>
      <c r="C30" s="31">
        <f>+C31</f>
        <v>-32335.6</v>
      </c>
      <c r="D30" s="31">
        <f aca="true" t="shared" si="7" ref="D30:O30">+D31</f>
        <v>-26686</v>
      </c>
      <c r="E30" s="31">
        <f t="shared" si="7"/>
        <v>-3951.2</v>
      </c>
      <c r="F30" s="31">
        <f t="shared" si="7"/>
        <v>-19593.2</v>
      </c>
      <c r="G30" s="31">
        <f t="shared" si="7"/>
        <v>-26888.4</v>
      </c>
      <c r="H30" s="31">
        <f t="shared" si="7"/>
        <v>-4048</v>
      </c>
      <c r="I30" s="31">
        <f t="shared" si="7"/>
        <v>-32406</v>
      </c>
      <c r="J30" s="31">
        <f t="shared" si="7"/>
        <v>-23852.4</v>
      </c>
      <c r="K30" s="31">
        <f t="shared" si="7"/>
        <v>-22880</v>
      </c>
      <c r="L30" s="31">
        <f t="shared" si="7"/>
        <v>-16992.8</v>
      </c>
      <c r="M30" s="31">
        <f t="shared" si="7"/>
        <v>-9627.2</v>
      </c>
      <c r="N30" s="31">
        <f t="shared" si="7"/>
        <v>-6463.6</v>
      </c>
      <c r="O30" s="31">
        <f t="shared" si="7"/>
        <v>-259978.4</v>
      </c>
    </row>
    <row r="31" spans="1:26" ht="18.75" customHeight="1">
      <c r="A31" s="27" t="s">
        <v>40</v>
      </c>
      <c r="B31" s="16">
        <f>ROUND((-B9)*$G$3,2)</f>
        <v>-34254</v>
      </c>
      <c r="C31" s="16">
        <f aca="true" t="shared" si="8" ref="C31:N31">ROUND((-C9)*$G$3,2)</f>
        <v>-32335.6</v>
      </c>
      <c r="D31" s="16">
        <f t="shared" si="8"/>
        <v>-26686</v>
      </c>
      <c r="E31" s="16">
        <f t="shared" si="8"/>
        <v>-3951.2</v>
      </c>
      <c r="F31" s="16">
        <f t="shared" si="8"/>
        <v>-19593.2</v>
      </c>
      <c r="G31" s="16">
        <f t="shared" si="8"/>
        <v>-26888.4</v>
      </c>
      <c r="H31" s="16">
        <f t="shared" si="8"/>
        <v>-4048</v>
      </c>
      <c r="I31" s="16">
        <f t="shared" si="8"/>
        <v>-32406</v>
      </c>
      <c r="J31" s="16">
        <f t="shared" si="8"/>
        <v>-23852.4</v>
      </c>
      <c r="K31" s="16">
        <f t="shared" si="8"/>
        <v>-22880</v>
      </c>
      <c r="L31" s="16">
        <f t="shared" si="8"/>
        <v>-16992.8</v>
      </c>
      <c r="M31" s="16">
        <f t="shared" si="8"/>
        <v>-9627.2</v>
      </c>
      <c r="N31" s="16">
        <f t="shared" si="8"/>
        <v>-6463.6</v>
      </c>
      <c r="O31" s="32">
        <f aca="true" t="shared" si="9" ref="O31:O57">SUM(B31:N31)</f>
        <v>-259978.4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-6924.6</v>
      </c>
      <c r="C32" s="31">
        <f aca="true" t="shared" si="10" ref="C32:O32">SUM(C33:C50)</f>
        <v>-5142.75</v>
      </c>
      <c r="D32" s="31">
        <f t="shared" si="10"/>
        <v>-4838.53</v>
      </c>
      <c r="E32" s="31">
        <f t="shared" si="10"/>
        <v>-1361.74</v>
      </c>
      <c r="F32" s="31">
        <f t="shared" si="10"/>
        <v>-4664.69</v>
      </c>
      <c r="G32" s="31">
        <f t="shared" si="10"/>
        <v>-6040.92</v>
      </c>
      <c r="H32" s="31">
        <f t="shared" si="10"/>
        <v>-1348.06</v>
      </c>
      <c r="I32" s="31">
        <f t="shared" si="10"/>
        <v>-4664.69</v>
      </c>
      <c r="J32" s="31">
        <f t="shared" si="10"/>
        <v>-4650.2</v>
      </c>
      <c r="K32" s="31">
        <f t="shared" si="10"/>
        <v>-6272.7</v>
      </c>
      <c r="L32" s="31">
        <f t="shared" si="10"/>
        <v>-5591.83</v>
      </c>
      <c r="M32" s="31">
        <f t="shared" si="10"/>
        <v>-2795.92</v>
      </c>
      <c r="N32" s="31">
        <f t="shared" si="10"/>
        <v>-1303.79</v>
      </c>
      <c r="O32" s="31">
        <f t="shared" si="10"/>
        <v>-55600.42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-6924.6</v>
      </c>
      <c r="C41" s="33">
        <v>-5142.75</v>
      </c>
      <c r="D41" s="33">
        <v>-4838.53</v>
      </c>
      <c r="E41" s="33">
        <v>-1361.74</v>
      </c>
      <c r="F41" s="33">
        <v>-4664.69</v>
      </c>
      <c r="G41" s="33">
        <v>-6040.92</v>
      </c>
      <c r="H41" s="33">
        <v>-985.09</v>
      </c>
      <c r="I41" s="33">
        <v>-4664.69</v>
      </c>
      <c r="J41" s="33">
        <v>-4650.2</v>
      </c>
      <c r="K41" s="33">
        <v>-6272.7</v>
      </c>
      <c r="L41" s="33">
        <v>-5591.83</v>
      </c>
      <c r="M41" s="33">
        <v>-2795.92</v>
      </c>
      <c r="N41" s="33">
        <v>-1303.79</v>
      </c>
      <c r="O41" s="33">
        <f t="shared" si="9"/>
        <v>-55237.45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-362.97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-362.97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533146.9199999999</v>
      </c>
      <c r="C55" s="36">
        <f t="shared" si="12"/>
        <v>368655.68</v>
      </c>
      <c r="D55" s="36">
        <f t="shared" si="12"/>
        <v>358402.39</v>
      </c>
      <c r="E55" s="36">
        <f t="shared" si="12"/>
        <v>104575.22</v>
      </c>
      <c r="F55" s="36">
        <f t="shared" si="12"/>
        <v>349148.04000000004</v>
      </c>
      <c r="G55" s="36">
        <f t="shared" si="12"/>
        <v>457792.25</v>
      </c>
      <c r="H55" s="36">
        <f t="shared" si="12"/>
        <v>75701.28999999998</v>
      </c>
      <c r="I55" s="36">
        <f t="shared" si="12"/>
        <v>350345.67000000004</v>
      </c>
      <c r="J55" s="36">
        <f t="shared" si="12"/>
        <v>341847.51000000007</v>
      </c>
      <c r="K55" s="36">
        <f t="shared" si="12"/>
        <v>477485.56999999995</v>
      </c>
      <c r="L55" s="36">
        <f t="shared" si="12"/>
        <v>433118.53</v>
      </c>
      <c r="M55" s="36">
        <f t="shared" si="12"/>
        <v>224365.68</v>
      </c>
      <c r="N55" s="36">
        <f t="shared" si="12"/>
        <v>98934.02999999998</v>
      </c>
      <c r="O55" s="36">
        <f>SUM(B55:N55)</f>
        <v>4173518.7800000003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533146.92</v>
      </c>
      <c r="C61" s="51">
        <f t="shared" si="13"/>
        <v>368655.69000000006</v>
      </c>
      <c r="D61" s="51">
        <f t="shared" si="13"/>
        <v>358402.39</v>
      </c>
      <c r="E61" s="51">
        <f t="shared" si="13"/>
        <v>104575.22</v>
      </c>
      <c r="F61" s="51">
        <f t="shared" si="13"/>
        <v>349148.04</v>
      </c>
      <c r="G61" s="51">
        <f t="shared" si="13"/>
        <v>457792.25</v>
      </c>
      <c r="H61" s="51">
        <f t="shared" si="13"/>
        <v>75701.28</v>
      </c>
      <c r="I61" s="51">
        <f t="shared" si="13"/>
        <v>350345.67</v>
      </c>
      <c r="J61" s="51">
        <f t="shared" si="13"/>
        <v>341847.52</v>
      </c>
      <c r="K61" s="51">
        <f t="shared" si="13"/>
        <v>477485.57</v>
      </c>
      <c r="L61" s="51">
        <f t="shared" si="13"/>
        <v>433118.54</v>
      </c>
      <c r="M61" s="51">
        <f t="shared" si="13"/>
        <v>224365.67</v>
      </c>
      <c r="N61" s="51">
        <f t="shared" si="13"/>
        <v>98934.04</v>
      </c>
      <c r="O61" s="36">
        <f t="shared" si="13"/>
        <v>4173518.8</v>
      </c>
      <c r="Q61"/>
    </row>
    <row r="62" spans="1:18" ht="18.75" customHeight="1">
      <c r="A62" s="26" t="s">
        <v>54</v>
      </c>
      <c r="B62" s="51">
        <v>442503.9</v>
      </c>
      <c r="C62" s="51">
        <v>266882.03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709385.93</v>
      </c>
      <c r="P62"/>
      <c r="Q62"/>
      <c r="R62" s="43"/>
    </row>
    <row r="63" spans="1:16" ht="18.75" customHeight="1">
      <c r="A63" s="26" t="s">
        <v>55</v>
      </c>
      <c r="B63" s="51">
        <v>90643.02</v>
      </c>
      <c r="C63" s="51">
        <v>101773.66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192416.68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358402.39</v>
      </c>
      <c r="E64" s="52">
        <v>0</v>
      </c>
      <c r="F64" s="52">
        <v>0</v>
      </c>
      <c r="G64" s="52">
        <v>0</v>
      </c>
      <c r="H64" s="51">
        <v>75701.28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434103.67000000004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104575.22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104575.22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349148.04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349148.04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457792.25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457792.25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350345.67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350345.67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341847.52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341847.52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477485.57</v>
      </c>
      <c r="L70" s="31">
        <v>433118.54</v>
      </c>
      <c r="M70" s="52">
        <v>0</v>
      </c>
      <c r="N70" s="52">
        <v>0</v>
      </c>
      <c r="O70" s="36">
        <f t="shared" si="14"/>
        <v>910604.11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224365.67</v>
      </c>
      <c r="N71" s="52">
        <v>0</v>
      </c>
      <c r="O71" s="36">
        <f t="shared" si="14"/>
        <v>224365.67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98934.04</v>
      </c>
      <c r="O72" s="55">
        <f t="shared" si="14"/>
        <v>98934.04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2022-07-22T13:11:15Z</dcterms:modified>
  <cp:category/>
  <cp:version/>
  <cp:contentType/>
  <cp:contentStatus/>
</cp:coreProperties>
</file>