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<sst xmlns="http://schemas.openxmlformats.org/spreadsheetml/2006/main" count="90" uniqueCount="87">
  <si>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</si>
  <si>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</si>
  <si>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</si>
  <si>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</si>
  <si>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</si>
  <si>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</si>
  <si>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</si>
  <si>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</si>
  <si>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</si>
  <si>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</si>
  <si>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</si>
  <si>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</si>
  <si>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</si>
  <si>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</si>
  <si>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</si>
  <si>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</si>
  <si>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</si>
  <si>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</si>
  <si>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</si>
  <si>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</si>
  <si>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</si>
  <si>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</si>
  <si>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</si>
  <si>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</si>
  <si>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</si>
  <si>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</si>
  <si>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</si>
  <si>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</si>
  <si>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</si>
  <si>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</si>
  <si>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</si>
  <si>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</si>
  <si>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</si>
  <si>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</si>
  <si>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</si>
  <si>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</si>
  <si>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</si>
  <si>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</si>
  <si>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</si>
  <si>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</si>
  <si>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</si>
  <si>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</si>
  <si>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</si>
  <si>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</si>
  <si>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</si>
  <si>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</si>
  <si>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</si>
  <si>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</si>
  <si>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</si>
  <si>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</si>
  <si>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</si>
  <si>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</si>
  <si>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</si>
  <si>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</si>
  <si>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</si>
  <si>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</si>
  <si>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</si>
  <si>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</si>
  <si>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</si>
  <si>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</si>
  <si>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</si>
  <si>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</si>
  <si>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</si>
  <si>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</si>
  <si>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</si>
  <si>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</si>
  <si>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12/07/22 - VENCIMENTO 19/07/22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</si>
  <si>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</si>
  <si>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</si>
  <si>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</si>
  <si>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</si>
  <si>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</si>
  <si>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</si>
  <si>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</si>
  <si>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</si>
  <si>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</si>
  <si>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</si>
  <si>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</si>
  <si>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</si>
  <si>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</si>
  <si>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</si>
  <si>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</si>
  <si>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</si>
  <si>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</si>
  <si>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</si>
  <si>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</si>
  <si>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 xml:space="preserve">5.4. Revisão de Remuneração pelo Serviço Atende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</si>
</sst>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342216</v>
      </c>
      <c r="C7" s="9">
        <f t="shared" si="0"/>
        <v>244979</v>
      </c>
      <c r="D7" s="9">
        <f t="shared" si="0"/>
        <v>250948</v>
      </c>
      <c r="E7" s="9">
        <f t="shared" si="0"/>
        <v>60569</v>
      </c>
      <c r="F7" s="9">
        <f t="shared" si="0"/>
        <v>208049</v>
      </c>
      <c r="G7" s="9">
        <f t="shared" si="0"/>
        <v>329388</v>
      </c>
      <c r="H7" s="9">
        <f t="shared" si="0"/>
        <v>40158</v>
      </c>
      <c r="I7" s="9">
        <f t="shared" si="0"/>
        <v>258942</v>
      </c>
      <c r="J7" s="9">
        <f t="shared" si="0"/>
        <v>213608</v>
      </c>
      <c r="K7" s="9">
        <f t="shared" si="0"/>
        <v>317342</v>
      </c>
      <c r="L7" s="9">
        <f t="shared" si="0"/>
        <v>247304</v>
      </c>
      <c r="M7" s="9">
        <f t="shared" si="0"/>
        <v>116181</v>
      </c>
      <c r="N7" s="9">
        <f t="shared" si="0"/>
        <v>74988</v>
      </c>
      <c r="O7" s="9">
        <f t="shared" si="0"/>
        <v>2704672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11955</v>
      </c>
      <c r="C8" s="11">
        <f t="shared" si="1"/>
        <v>13156</v>
      </c>
      <c r="D8" s="11">
        <f t="shared" si="1"/>
        <v>9606</v>
      </c>
      <c r="E8" s="11">
        <f t="shared" si="1"/>
        <v>1988</v>
      </c>
      <c r="F8" s="11">
        <f t="shared" si="1"/>
        <v>7428</v>
      </c>
      <c r="G8" s="11">
        <f t="shared" si="1"/>
        <v>10962</v>
      </c>
      <c r="H8" s="11">
        <f t="shared" si="1"/>
        <v>1912</v>
      </c>
      <c r="I8" s="11">
        <f t="shared" si="1"/>
        <v>14067</v>
      </c>
      <c r="J8" s="11">
        <f t="shared" si="1"/>
        <v>10006</v>
      </c>
      <c r="K8" s="11">
        <f t="shared" si="1"/>
        <v>7995</v>
      </c>
      <c r="L8" s="11">
        <f t="shared" si="1"/>
        <v>6914</v>
      </c>
      <c r="M8" s="11">
        <f t="shared" si="1"/>
        <v>4868</v>
      </c>
      <c r="N8" s="11">
        <f t="shared" si="1"/>
        <v>3845</v>
      </c>
      <c r="O8" s="11">
        <f t="shared" si="1"/>
        <v>104702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11955</v>
      </c>
      <c r="C9" s="11">
        <v>13156</v>
      </c>
      <c r="D9" s="11">
        <v>9606</v>
      </c>
      <c r="E9" s="11">
        <v>1988</v>
      </c>
      <c r="F9" s="11">
        <v>7428</v>
      </c>
      <c r="G9" s="11">
        <v>10962</v>
      </c>
      <c r="H9" s="11">
        <v>1912</v>
      </c>
      <c r="I9" s="11">
        <v>14067</v>
      </c>
      <c r="J9" s="11">
        <v>10006</v>
      </c>
      <c r="K9" s="11">
        <v>7984</v>
      </c>
      <c r="L9" s="11">
        <v>6914</v>
      </c>
      <c r="M9" s="11">
        <v>4864</v>
      </c>
      <c r="N9" s="11">
        <v>3838</v>
      </c>
      <c r="O9" s="11">
        <f>SUM(B9:N9)</f>
        <v>104680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11</v>
      </c>
      <c r="L10" s="13">
        <v>0</v>
      </c>
      <c r="M10" s="13">
        <v>4</v>
      </c>
      <c r="N10" s="13">
        <v>7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330261</v>
      </c>
      <c r="C11" s="13">
        <v>231823</v>
      </c>
      <c r="D11" s="13">
        <v>241342</v>
      </c>
      <c r="E11" s="13">
        <v>58581</v>
      </c>
      <c r="F11" s="13">
        <v>200621</v>
      </c>
      <c r="G11" s="13">
        <v>318426</v>
      </c>
      <c r="H11" s="13">
        <v>38246</v>
      </c>
      <c r="I11" s="13">
        <v>244875</v>
      </c>
      <c r="J11" s="13">
        <v>203602</v>
      </c>
      <c r="K11" s="13">
        <v>309347</v>
      </c>
      <c r="L11" s="13">
        <v>240390</v>
      </c>
      <c r="M11" s="13">
        <v>111313</v>
      </c>
      <c r="N11" s="13">
        <v>71143</v>
      </c>
      <c r="O11" s="11">
        <f>SUM(B11:N11)</f>
        <v>2599970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1.225933485640703</v>
      </c>
      <c r="C16" s="19">
        <v>1.256229282919687</v>
      </c>
      <c r="D16" s="19">
        <v>1.237195951990802</v>
      </c>
      <c r="E16" s="19">
        <v>0.906555599794872</v>
      </c>
      <c r="F16" s="19">
        <v>1.319589567783626</v>
      </c>
      <c r="G16" s="19">
        <v>1.453420123513261</v>
      </c>
      <c r="H16" s="19">
        <v>1.561454903385322</v>
      </c>
      <c r="I16" s="19">
        <v>1.18472901853806</v>
      </c>
      <c r="J16" s="19">
        <v>1.287199419341153</v>
      </c>
      <c r="K16" s="19">
        <v>1.177618765039541</v>
      </c>
      <c r="L16" s="19">
        <v>1.204224508647541</v>
      </c>
      <c r="M16" s="19">
        <v>1.233521821459529</v>
      </c>
      <c r="N16" s="19">
        <v>1.11346438093262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1365133.2200000002</v>
      </c>
      <c r="C18" s="24">
        <f t="shared" si="2"/>
        <v>1008215.66</v>
      </c>
      <c r="D18" s="24">
        <f t="shared" si="2"/>
        <v>883692.7300000002</v>
      </c>
      <c r="E18" s="24">
        <f t="shared" si="2"/>
        <v>273392.94</v>
      </c>
      <c r="F18" s="24">
        <f t="shared" si="2"/>
        <v>901738.8099999999</v>
      </c>
      <c r="G18" s="24">
        <f t="shared" si="2"/>
        <v>1315989.07</v>
      </c>
      <c r="H18" s="24">
        <f t="shared" si="2"/>
        <v>227515.91</v>
      </c>
      <c r="I18" s="24">
        <f t="shared" si="2"/>
        <v>1008380.2</v>
      </c>
      <c r="J18" s="24">
        <f t="shared" si="2"/>
        <v>894375.76</v>
      </c>
      <c r="K18" s="24">
        <f t="shared" si="2"/>
        <v>1176242.41</v>
      </c>
      <c r="L18" s="24">
        <f t="shared" si="2"/>
        <v>1071120.57</v>
      </c>
      <c r="M18" s="24">
        <f t="shared" si="2"/>
        <v>597097.3099999999</v>
      </c>
      <c r="N18" s="24">
        <f t="shared" si="2"/>
        <v>310219.9600000001</v>
      </c>
      <c r="O18" s="24">
        <f>O19+O20+O21+O22+O23+O24+O25+O27</f>
        <v>11029743.469999997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1004883.06</v>
      </c>
      <c r="C19" s="30">
        <f t="shared" si="3"/>
        <v>743143.8</v>
      </c>
      <c r="D19" s="30">
        <f t="shared" si="3"/>
        <v>667622.06</v>
      </c>
      <c r="E19" s="30">
        <f t="shared" si="3"/>
        <v>275280.05</v>
      </c>
      <c r="F19" s="30">
        <f t="shared" si="3"/>
        <v>641539.9</v>
      </c>
      <c r="G19" s="30">
        <f t="shared" si="3"/>
        <v>835723.23</v>
      </c>
      <c r="H19" s="30">
        <f t="shared" si="3"/>
        <v>136798.23</v>
      </c>
      <c r="I19" s="30">
        <f t="shared" si="3"/>
        <v>779959.2</v>
      </c>
      <c r="J19" s="30">
        <f t="shared" si="3"/>
        <v>647146.8</v>
      </c>
      <c r="K19" s="30">
        <f t="shared" si="3"/>
        <v>908772.29</v>
      </c>
      <c r="L19" s="30">
        <f t="shared" si="3"/>
        <v>806384.15</v>
      </c>
      <c r="M19" s="30">
        <f t="shared" si="3"/>
        <v>437142.63</v>
      </c>
      <c r="N19" s="30">
        <f t="shared" si="3"/>
        <v>254861.72</v>
      </c>
      <c r="O19" s="30">
        <f>SUM(B19:N19)</f>
        <v>8139257.12</v>
      </c>
    </row>
    <row r="20" spans="1:23" ht="18.75" customHeight="1">
      <c r="A20" s="26" t="s">
        <v>35</v>
      </c>
      <c r="B20" s="30">
        <f>IF(B16&lt;&gt;0,ROUND((B16-1)*B19,2),0)</f>
        <v>227036.73</v>
      </c>
      <c r="C20" s="30">
        <f aca="true" t="shared" si="4" ref="C20:N20">IF(C16&lt;&gt;0,ROUND((C16-1)*C19,2),0)</f>
        <v>190415.2</v>
      </c>
      <c r="D20" s="30">
        <f t="shared" si="4"/>
        <v>158357.25</v>
      </c>
      <c r="E20" s="30">
        <f t="shared" si="4"/>
        <v>-25723.38</v>
      </c>
      <c r="F20" s="30">
        <f t="shared" si="4"/>
        <v>205029.46</v>
      </c>
      <c r="G20" s="30">
        <f t="shared" si="4"/>
        <v>378933.73</v>
      </c>
      <c r="H20" s="30">
        <f t="shared" si="4"/>
        <v>76806.04</v>
      </c>
      <c r="I20" s="30">
        <f t="shared" si="4"/>
        <v>144081.1</v>
      </c>
      <c r="J20" s="30">
        <f t="shared" si="4"/>
        <v>185860.19</v>
      </c>
      <c r="K20" s="30">
        <f t="shared" si="4"/>
        <v>161415.01</v>
      </c>
      <c r="L20" s="30">
        <f t="shared" si="4"/>
        <v>164683.41</v>
      </c>
      <c r="M20" s="30">
        <f t="shared" si="4"/>
        <v>102082.34</v>
      </c>
      <c r="N20" s="30">
        <f t="shared" si="4"/>
        <v>28917.73</v>
      </c>
      <c r="O20" s="30">
        <f aca="true" t="shared" si="5" ref="O19:O27">SUM(B20:N20)</f>
        <v>1997894.81</v>
      </c>
      <c r="W20" s="62"/>
    </row>
    <row r="21" spans="1:15" ht="18.75" customHeight="1">
      <c r="A21" s="26" t="s">
        <v>36</v>
      </c>
      <c r="B21" s="30">
        <v>66782.69</v>
      </c>
      <c r="C21" s="30">
        <v>45157.76</v>
      </c>
      <c r="D21" s="30">
        <v>30659.8</v>
      </c>
      <c r="E21" s="30">
        <v>12701</v>
      </c>
      <c r="F21" s="30">
        <v>35025.96</v>
      </c>
      <c r="G21" s="30">
        <v>55242.36</v>
      </c>
      <c r="H21" s="30">
        <v>5793.8</v>
      </c>
      <c r="I21" s="30">
        <v>39039.21</v>
      </c>
      <c r="J21" s="30">
        <v>39565.07</v>
      </c>
      <c r="K21" s="30">
        <v>61242.19</v>
      </c>
      <c r="L21" s="30">
        <v>55505.25</v>
      </c>
      <c r="M21" s="30">
        <v>25853.61</v>
      </c>
      <c r="N21" s="30">
        <v>15564.4</v>
      </c>
      <c r="O21" s="30">
        <f t="shared" si="5"/>
        <v>488133.10000000003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69</v>
      </c>
      <c r="B24" s="30">
        <v>1088.98</v>
      </c>
      <c r="C24" s="30">
        <v>820.64</v>
      </c>
      <c r="D24" s="30">
        <v>711.22</v>
      </c>
      <c r="E24" s="30">
        <v>221.44</v>
      </c>
      <c r="F24" s="30">
        <v>729.46</v>
      </c>
      <c r="G24" s="30">
        <v>1062.93</v>
      </c>
      <c r="H24" s="30">
        <v>182.36</v>
      </c>
      <c r="I24" s="30">
        <v>807.62</v>
      </c>
      <c r="J24" s="30">
        <v>726.85</v>
      </c>
      <c r="K24" s="30">
        <v>948.3</v>
      </c>
      <c r="L24" s="30">
        <v>859.72</v>
      </c>
      <c r="M24" s="30">
        <v>474.15</v>
      </c>
      <c r="N24" s="30">
        <v>252.69</v>
      </c>
      <c r="O24" s="30">
        <f t="shared" si="5"/>
        <v>8886.36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905.1</v>
      </c>
      <c r="C25" s="30">
        <v>665.13</v>
      </c>
      <c r="D25" s="30">
        <v>623.4</v>
      </c>
      <c r="E25" s="30">
        <v>190.4</v>
      </c>
      <c r="F25" s="30">
        <v>627.33</v>
      </c>
      <c r="G25" s="30">
        <v>809.87</v>
      </c>
      <c r="H25" s="30">
        <v>156.5</v>
      </c>
      <c r="I25" s="30">
        <v>620.82</v>
      </c>
      <c r="J25" s="30">
        <v>603.82</v>
      </c>
      <c r="K25" s="30">
        <v>761.68</v>
      </c>
      <c r="L25" s="30">
        <v>680.81</v>
      </c>
      <c r="M25" s="30">
        <v>383.45</v>
      </c>
      <c r="N25" s="30">
        <v>213.89</v>
      </c>
      <c r="O25" s="30">
        <f t="shared" si="5"/>
        <v>7242.200000000001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422.22</v>
      </c>
      <c r="C26" s="30">
        <v>310.28</v>
      </c>
      <c r="D26" s="30">
        <v>290.81</v>
      </c>
      <c r="E26" s="30">
        <v>88.82</v>
      </c>
      <c r="F26" s="30">
        <v>292.63</v>
      </c>
      <c r="G26" s="30">
        <v>377.81</v>
      </c>
      <c r="H26" s="30">
        <v>73.01</v>
      </c>
      <c r="I26" s="30">
        <v>287.77</v>
      </c>
      <c r="J26" s="30">
        <v>281.68</v>
      </c>
      <c r="K26" s="30">
        <v>349.82</v>
      </c>
      <c r="L26" s="30">
        <v>317.58</v>
      </c>
      <c r="M26" s="30">
        <v>178.87</v>
      </c>
      <c r="N26" s="30">
        <v>99.78</v>
      </c>
      <c r="O26" s="30">
        <f t="shared" si="5"/>
        <v>3371.0799999999995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-58895</v>
      </c>
      <c r="C29" s="30">
        <f>+C30+C32+C52+C53+C56-C57</f>
        <v>-63162.48</v>
      </c>
      <c r="D29" s="30">
        <f t="shared" si="6"/>
        <v>-46221.240000000005</v>
      </c>
      <c r="E29" s="30">
        <f t="shared" si="6"/>
        <v>-9978.560000000001</v>
      </c>
      <c r="F29" s="30">
        <f t="shared" si="6"/>
        <v>-36739.45</v>
      </c>
      <c r="G29" s="30">
        <f t="shared" si="6"/>
        <v>-54143.340000000004</v>
      </c>
      <c r="H29" s="30">
        <f t="shared" si="6"/>
        <v>-10521.919999999998</v>
      </c>
      <c r="I29" s="30">
        <f t="shared" si="6"/>
        <v>-70622.85</v>
      </c>
      <c r="J29" s="30">
        <f t="shared" si="6"/>
        <v>-48266.16</v>
      </c>
      <c r="K29" s="30">
        <f t="shared" si="6"/>
        <v>-40402.729999999996</v>
      </c>
      <c r="L29" s="30">
        <f t="shared" si="6"/>
        <v>-35202.18</v>
      </c>
      <c r="M29" s="30">
        <f t="shared" si="6"/>
        <v>-24038.16</v>
      </c>
      <c r="N29" s="30">
        <f t="shared" si="6"/>
        <v>-18292.41</v>
      </c>
      <c r="O29" s="30">
        <f t="shared" si="6"/>
        <v>-516486.4799999999</v>
      </c>
    </row>
    <row r="30" spans="1:15" ht="18.75" customHeight="1">
      <c r="A30" s="26" t="s">
        <v>39</v>
      </c>
      <c r="B30" s="31">
        <f>+B31</f>
        <v>-52602</v>
      </c>
      <c r="C30" s="31">
        <f>+C31</f>
        <v>-57886.4</v>
      </c>
      <c r="D30" s="31">
        <f aca="true" t="shared" si="7" ref="D30:O30">+D31</f>
        <v>-42266.4</v>
      </c>
      <c r="E30" s="31">
        <f t="shared" si="7"/>
        <v>-8747.2</v>
      </c>
      <c r="F30" s="31">
        <f t="shared" si="7"/>
        <v>-32683.2</v>
      </c>
      <c r="G30" s="31">
        <f t="shared" si="7"/>
        <v>-48232.8</v>
      </c>
      <c r="H30" s="31">
        <f t="shared" si="7"/>
        <v>-8412.8</v>
      </c>
      <c r="I30" s="31">
        <f t="shared" si="7"/>
        <v>-61894.8</v>
      </c>
      <c r="J30" s="31">
        <f t="shared" si="7"/>
        <v>-44026.4</v>
      </c>
      <c r="K30" s="31">
        <f t="shared" si="7"/>
        <v>-35129.6</v>
      </c>
      <c r="L30" s="31">
        <f t="shared" si="7"/>
        <v>-30421.6</v>
      </c>
      <c r="M30" s="31">
        <f t="shared" si="7"/>
        <v>-21401.6</v>
      </c>
      <c r="N30" s="31">
        <f t="shared" si="7"/>
        <v>-16887.2</v>
      </c>
      <c r="O30" s="31">
        <f t="shared" si="7"/>
        <v>-460591.99999999994</v>
      </c>
    </row>
    <row r="31" spans="1:26" ht="18.75" customHeight="1">
      <c r="A31" s="27" t="s">
        <v>40</v>
      </c>
      <c r="B31" s="16">
        <f>ROUND((-B9)*$G$3,2)</f>
        <v>-52602</v>
      </c>
      <c r="C31" s="16">
        <f aca="true" t="shared" si="8" ref="C31:N31">ROUND((-C9)*$G$3,2)</f>
        <v>-57886.4</v>
      </c>
      <c r="D31" s="16">
        <f t="shared" si="8"/>
        <v>-42266.4</v>
      </c>
      <c r="E31" s="16">
        <f t="shared" si="8"/>
        <v>-8747.2</v>
      </c>
      <c r="F31" s="16">
        <f t="shared" si="8"/>
        <v>-32683.2</v>
      </c>
      <c r="G31" s="16">
        <f t="shared" si="8"/>
        <v>-48232.8</v>
      </c>
      <c r="H31" s="16">
        <f t="shared" si="8"/>
        <v>-8412.8</v>
      </c>
      <c r="I31" s="16">
        <f t="shared" si="8"/>
        <v>-61894.8</v>
      </c>
      <c r="J31" s="16">
        <f t="shared" si="8"/>
        <v>-44026.4</v>
      </c>
      <c r="K31" s="16">
        <f t="shared" si="8"/>
        <v>-35129.6</v>
      </c>
      <c r="L31" s="16">
        <f t="shared" si="8"/>
        <v>-30421.6</v>
      </c>
      <c r="M31" s="16">
        <f t="shared" si="8"/>
        <v>-21401.6</v>
      </c>
      <c r="N31" s="16">
        <f t="shared" si="8"/>
        <v>-16887.2</v>
      </c>
      <c r="O31" s="32">
        <f aca="true" t="shared" si="9" ref="O31:O57">SUM(B31:N31)</f>
        <v>-460591.99999999994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-6293</v>
      </c>
      <c r="C32" s="31">
        <f aca="true" t="shared" si="10" ref="C32:O32">SUM(C33:C50)</f>
        <v>-5276.08</v>
      </c>
      <c r="D32" s="31">
        <f t="shared" si="10"/>
        <v>-3954.84</v>
      </c>
      <c r="E32" s="31">
        <f t="shared" si="10"/>
        <v>-1231.36</v>
      </c>
      <c r="F32" s="31">
        <f t="shared" si="10"/>
        <v>-4056.25</v>
      </c>
      <c r="G32" s="31">
        <f t="shared" si="10"/>
        <v>-5910.54</v>
      </c>
      <c r="H32" s="31">
        <f t="shared" si="10"/>
        <v>-2109.12</v>
      </c>
      <c r="I32" s="31">
        <f t="shared" si="10"/>
        <v>-8728.05</v>
      </c>
      <c r="J32" s="31">
        <f t="shared" si="10"/>
        <v>-4239.76</v>
      </c>
      <c r="K32" s="31">
        <f t="shared" si="10"/>
        <v>-5273.13</v>
      </c>
      <c r="L32" s="31">
        <f t="shared" si="10"/>
        <v>-4780.58</v>
      </c>
      <c r="M32" s="31">
        <f t="shared" si="10"/>
        <v>-2636.56</v>
      </c>
      <c r="N32" s="31">
        <f t="shared" si="10"/>
        <v>-1405.21</v>
      </c>
      <c r="O32" s="31">
        <f t="shared" si="10"/>
        <v>-55894.479999999996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-237.6</v>
      </c>
      <c r="C34" s="33">
        <v>-712.8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-4237.2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-5187.599999999999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-198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-198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-6055.4</v>
      </c>
      <c r="C41" s="33">
        <v>-4563.28</v>
      </c>
      <c r="D41" s="33">
        <v>-3954.84</v>
      </c>
      <c r="E41" s="33">
        <v>-1231.36</v>
      </c>
      <c r="F41" s="33">
        <v>-4056.25</v>
      </c>
      <c r="G41" s="33">
        <v>-5910.54</v>
      </c>
      <c r="H41" s="33">
        <v>-1014.06</v>
      </c>
      <c r="I41" s="33">
        <v>-4490.85</v>
      </c>
      <c r="J41" s="33">
        <v>-4041.76</v>
      </c>
      <c r="K41" s="33">
        <v>-5273.13</v>
      </c>
      <c r="L41" s="33">
        <v>-4780.58</v>
      </c>
      <c r="M41" s="33">
        <v>-2636.56</v>
      </c>
      <c r="N41" s="33">
        <v>-1405.21</v>
      </c>
      <c r="O41" s="33">
        <f t="shared" si="9"/>
        <v>-49413.82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-1095.06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-1095.06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1306238.2200000002</v>
      </c>
      <c r="C55" s="36">
        <f t="shared" si="12"/>
        <v>945053.18</v>
      </c>
      <c r="D55" s="36">
        <f t="shared" si="12"/>
        <v>837471.4900000002</v>
      </c>
      <c r="E55" s="36">
        <f t="shared" si="12"/>
        <v>263414.38</v>
      </c>
      <c r="F55" s="36">
        <f t="shared" si="12"/>
        <v>864999.36</v>
      </c>
      <c r="G55" s="36">
        <f t="shared" si="12"/>
        <v>1261845.73</v>
      </c>
      <c r="H55" s="36">
        <f t="shared" si="12"/>
        <v>216993.99</v>
      </c>
      <c r="I55" s="36">
        <f t="shared" si="12"/>
        <v>937757.35</v>
      </c>
      <c r="J55" s="36">
        <f t="shared" si="12"/>
        <v>846109.6</v>
      </c>
      <c r="K55" s="36">
        <f t="shared" si="12"/>
        <v>1135839.68</v>
      </c>
      <c r="L55" s="36">
        <f t="shared" si="12"/>
        <v>1035918.39</v>
      </c>
      <c r="M55" s="36">
        <f t="shared" si="12"/>
        <v>573059.1499999999</v>
      </c>
      <c r="N55" s="36">
        <f t="shared" si="12"/>
        <v>291927.5500000001</v>
      </c>
      <c r="O55" s="36">
        <f>SUM(B55:N55)</f>
        <v>10516628.070000002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1306238.22</v>
      </c>
      <c r="C61" s="51">
        <f t="shared" si="13"/>
        <v>945053.18</v>
      </c>
      <c r="D61" s="51">
        <f t="shared" si="13"/>
        <v>837471.49</v>
      </c>
      <c r="E61" s="51">
        <f t="shared" si="13"/>
        <v>263414.38</v>
      </c>
      <c r="F61" s="51">
        <f t="shared" si="13"/>
        <v>864999.35</v>
      </c>
      <c r="G61" s="51">
        <f t="shared" si="13"/>
        <v>1261845.74</v>
      </c>
      <c r="H61" s="51">
        <f t="shared" si="13"/>
        <v>216993.98</v>
      </c>
      <c r="I61" s="51">
        <f t="shared" si="13"/>
        <v>937757.34</v>
      </c>
      <c r="J61" s="51">
        <f t="shared" si="13"/>
        <v>846109.59</v>
      </c>
      <c r="K61" s="51">
        <f t="shared" si="13"/>
        <v>1135839.67</v>
      </c>
      <c r="L61" s="51">
        <f t="shared" si="13"/>
        <v>1035918.39</v>
      </c>
      <c r="M61" s="51">
        <f t="shared" si="13"/>
        <v>573059.15</v>
      </c>
      <c r="N61" s="51">
        <f t="shared" si="13"/>
        <v>291927.54</v>
      </c>
      <c r="O61" s="36">
        <f t="shared" si="13"/>
        <v>10516628.02</v>
      </c>
      <c r="Q61"/>
    </row>
    <row r="62" spans="1:18" ht="18.75" customHeight="1">
      <c r="A62" s="26" t="s">
        <v>54</v>
      </c>
      <c r="B62" s="51">
        <v>1067316.29</v>
      </c>
      <c r="C62" s="51">
        <v>672954.06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1740270.35</v>
      </c>
      <c r="P62"/>
      <c r="Q62"/>
      <c r="R62" s="43"/>
    </row>
    <row r="63" spans="1:16" ht="18.75" customHeight="1">
      <c r="A63" s="26" t="s">
        <v>55</v>
      </c>
      <c r="B63" s="51">
        <v>238921.93</v>
      </c>
      <c r="C63" s="51">
        <v>272099.12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511021.05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837471.49</v>
      </c>
      <c r="E64" s="52">
        <v>0</v>
      </c>
      <c r="F64" s="52">
        <v>0</v>
      </c>
      <c r="G64" s="52">
        <v>0</v>
      </c>
      <c r="H64" s="51">
        <v>216993.98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1054465.47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263414.38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263414.38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864999.35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864999.35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1261845.74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1261845.74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937757.34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937757.34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846109.59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846109.59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1135839.67</v>
      </c>
      <c r="L70" s="31">
        <v>1035918.39</v>
      </c>
      <c r="M70" s="52">
        <v>0</v>
      </c>
      <c r="N70" s="52">
        <v>0</v>
      </c>
      <c r="O70" s="36">
        <f t="shared" si="14"/>
        <v>2171758.06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573059.15</v>
      </c>
      <c r="N71" s="52">
        <v>0</v>
      </c>
      <c r="O71" s="36">
        <f t="shared" si="14"/>
        <v>573059.15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291927.54</v>
      </c>
      <c r="O72" s="55">
        <f t="shared" si="14"/>
        <v>291927.54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2022-07-18T20:34:02Z</dcterms:modified>
  <cp:category/>
  <cp:version/>
  <cp:contentType/>
  <cp:contentStatus/>
</cp:coreProperties>
</file>