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<sst xmlns="http://schemas.openxmlformats.org/spreadsheetml/2006/main" count="90" uniqueCount="87">
  <si>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</si>
  <si>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</si>
  <si>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</si>
  <si>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</si>
  <si>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</si>
  <si>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</si>
  <si>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</si>
  <si>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</si>
  <si>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</si>
  <si>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</si>
  <si>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</si>
  <si>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</si>
  <si>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</si>
  <si>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</si>
  <si>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</si>
  <si>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</si>
  <si>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</si>
  <si>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</si>
  <si>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</si>
  <si>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</si>
  <si>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</si>
  <si>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</si>
  <si>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</si>
  <si>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</si>
  <si>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</si>
  <si>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</si>
  <si>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</si>
  <si>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</si>
  <si>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</si>
  <si>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</si>
  <si>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</si>
  <si>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</si>
  <si>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</si>
  <si>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</si>
  <si>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</si>
  <si>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</si>
  <si>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</si>
  <si>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</si>
  <si>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</si>
  <si>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</si>
  <si>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</si>
  <si>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</si>
  <si>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</si>
  <si>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</si>
  <si>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</si>
  <si>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</si>
  <si>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</si>
  <si>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</si>
  <si>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</si>
  <si>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</si>
  <si>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</si>
  <si>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</si>
  <si>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</si>
  <si>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</si>
  <si>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</si>
  <si>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</si>
  <si>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</si>
  <si>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</si>
  <si>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</si>
  <si>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</si>
  <si>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</si>
  <si>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</si>
  <si>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</si>
  <si>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</si>
  <si>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</si>
  <si>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</si>
  <si>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08/07/22 - VENCIMENTO 15/07/22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</si>
  <si>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</si>
  <si>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</si>
  <si>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</si>
  <si>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</si>
  <si>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</si>
  <si>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</si>
  <si>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</si>
  <si>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</si>
  <si>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</si>
  <si>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</si>
  <si>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</si>
  <si>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</si>
  <si>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</si>
  <si>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</si>
  <si>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</si>
  <si>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</si>
  <si>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</si>
  <si>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</si>
  <si>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</si>
  <si>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 xml:space="preserve">5.4. Revisão de Remuneração pelo Serviço Atende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</si>
</sst>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365022</v>
      </c>
      <c r="C7" s="9">
        <f t="shared" si="0"/>
        <v>260854</v>
      </c>
      <c r="D7" s="9">
        <f t="shared" si="0"/>
        <v>268364</v>
      </c>
      <c r="E7" s="9">
        <f t="shared" si="0"/>
        <v>64476</v>
      </c>
      <c r="F7" s="9">
        <f t="shared" si="0"/>
        <v>229169</v>
      </c>
      <c r="G7" s="9">
        <f t="shared" si="0"/>
        <v>347922</v>
      </c>
      <c r="H7" s="9">
        <f t="shared" si="0"/>
        <v>40369</v>
      </c>
      <c r="I7" s="9">
        <f t="shared" si="0"/>
        <v>271930</v>
      </c>
      <c r="J7" s="9">
        <f t="shared" si="0"/>
        <v>229795</v>
      </c>
      <c r="K7" s="9">
        <f t="shared" si="0"/>
        <v>341497</v>
      </c>
      <c r="L7" s="9">
        <f t="shared" si="0"/>
        <v>260531</v>
      </c>
      <c r="M7" s="9">
        <f t="shared" si="0"/>
        <v>119620</v>
      </c>
      <c r="N7" s="9">
        <f t="shared" si="0"/>
        <v>78766</v>
      </c>
      <c r="O7" s="9">
        <f t="shared" si="0"/>
        <v>2878315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14466</v>
      </c>
      <c r="C8" s="11">
        <f t="shared" si="1"/>
        <v>15453</v>
      </c>
      <c r="D8" s="11">
        <f t="shared" si="1"/>
        <v>11980</v>
      </c>
      <c r="E8" s="11">
        <f t="shared" si="1"/>
        <v>2315</v>
      </c>
      <c r="F8" s="11">
        <f t="shared" si="1"/>
        <v>9525</v>
      </c>
      <c r="G8" s="11">
        <f t="shared" si="1"/>
        <v>12938</v>
      </c>
      <c r="H8" s="11">
        <f t="shared" si="1"/>
        <v>2171</v>
      </c>
      <c r="I8" s="11">
        <f t="shared" si="1"/>
        <v>16357</v>
      </c>
      <c r="J8" s="11">
        <f t="shared" si="1"/>
        <v>11778</v>
      </c>
      <c r="K8" s="11">
        <f t="shared" si="1"/>
        <v>9575</v>
      </c>
      <c r="L8" s="11">
        <f t="shared" si="1"/>
        <v>7703</v>
      </c>
      <c r="M8" s="11">
        <f t="shared" si="1"/>
        <v>5443</v>
      </c>
      <c r="N8" s="11">
        <f t="shared" si="1"/>
        <v>4378</v>
      </c>
      <c r="O8" s="11">
        <f t="shared" si="1"/>
        <v>124082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14466</v>
      </c>
      <c r="C9" s="11">
        <v>15453</v>
      </c>
      <c r="D9" s="11">
        <v>11980</v>
      </c>
      <c r="E9" s="11">
        <v>2315</v>
      </c>
      <c r="F9" s="11">
        <v>9525</v>
      </c>
      <c r="G9" s="11">
        <v>12938</v>
      </c>
      <c r="H9" s="11">
        <v>2171</v>
      </c>
      <c r="I9" s="11">
        <v>16356</v>
      </c>
      <c r="J9" s="11">
        <v>11778</v>
      </c>
      <c r="K9" s="11">
        <v>9570</v>
      </c>
      <c r="L9" s="11">
        <v>7703</v>
      </c>
      <c r="M9" s="11">
        <v>5436</v>
      </c>
      <c r="N9" s="11">
        <v>4361</v>
      </c>
      <c r="O9" s="11">
        <f>SUM(B9:N9)</f>
        <v>124052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5</v>
      </c>
      <c r="L10" s="13">
        <v>0</v>
      </c>
      <c r="M10" s="13">
        <v>7</v>
      </c>
      <c r="N10" s="13">
        <v>17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350556</v>
      </c>
      <c r="C11" s="13">
        <v>245401</v>
      </c>
      <c r="D11" s="13">
        <v>256384</v>
      </c>
      <c r="E11" s="13">
        <v>62161</v>
      </c>
      <c r="F11" s="13">
        <v>219644</v>
      </c>
      <c r="G11" s="13">
        <v>334984</v>
      </c>
      <c r="H11" s="13">
        <v>38198</v>
      </c>
      <c r="I11" s="13">
        <v>255573</v>
      </c>
      <c r="J11" s="13">
        <v>218017</v>
      </c>
      <c r="K11" s="13">
        <v>331922</v>
      </c>
      <c r="L11" s="13">
        <v>252828</v>
      </c>
      <c r="M11" s="13">
        <v>114177</v>
      </c>
      <c r="N11" s="13">
        <v>74388</v>
      </c>
      <c r="O11" s="11">
        <f>SUM(B11:N11)</f>
        <v>2754233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1.168280377917507</v>
      </c>
      <c r="C16" s="19">
        <v>1.198695414169611</v>
      </c>
      <c r="D16" s="19">
        <v>1.175652474510726</v>
      </c>
      <c r="E16" s="19">
        <v>0.856932410522253</v>
      </c>
      <c r="F16" s="19">
        <v>1.220922573796655</v>
      </c>
      <c r="G16" s="19">
        <v>1.387293901806615</v>
      </c>
      <c r="H16" s="19">
        <v>1.57769572973175</v>
      </c>
      <c r="I16" s="19">
        <v>1.139207325782543</v>
      </c>
      <c r="J16" s="19">
        <v>1.220902602784644</v>
      </c>
      <c r="K16" s="19">
        <v>1.101478969321158</v>
      </c>
      <c r="L16" s="19">
        <v>1.158649355270295</v>
      </c>
      <c r="M16" s="19">
        <v>1.206856365440281</v>
      </c>
      <c r="N16" s="19">
        <v>1.067206115844822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>SUM(B19:B27)</f>
        <v>1385835.6200000003</v>
      </c>
      <c r="C18" s="24">
        <f aca="true" t="shared" si="2" ref="B18:N18">SUM(C19:C27)</f>
        <v>1023697.1699999999</v>
      </c>
      <c r="D18" s="24">
        <f t="shared" si="2"/>
        <v>896824.1000000001</v>
      </c>
      <c r="E18" s="24">
        <f t="shared" si="2"/>
        <v>275401.24</v>
      </c>
      <c r="F18" s="24">
        <f t="shared" si="2"/>
        <v>918995.6400000001</v>
      </c>
      <c r="G18" s="24">
        <f t="shared" si="2"/>
        <v>1326255.02</v>
      </c>
      <c r="H18" s="24">
        <f t="shared" si="2"/>
        <v>230761.62</v>
      </c>
      <c r="I18" s="24">
        <f t="shared" si="2"/>
        <v>1017284.26</v>
      </c>
      <c r="J18" s="24">
        <f t="shared" si="2"/>
        <v>912374.1400000002</v>
      </c>
      <c r="K18" s="24">
        <f t="shared" si="2"/>
        <v>1181982.85</v>
      </c>
      <c r="L18" s="24">
        <f t="shared" si="2"/>
        <v>1086102.6800000002</v>
      </c>
      <c r="M18" s="24">
        <f t="shared" si="2"/>
        <v>601503.27</v>
      </c>
      <c r="N18" s="24">
        <f t="shared" si="2"/>
        <v>312189.3300000001</v>
      </c>
      <c r="O18" s="24">
        <f>O19+O20+O21+O22+O23+O24+O25+O27</f>
        <v>11165835.859999998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1071850.6</v>
      </c>
      <c r="C19" s="30">
        <f t="shared" si="3"/>
        <v>791300.61</v>
      </c>
      <c r="D19" s="30">
        <f t="shared" si="3"/>
        <v>713955.59</v>
      </c>
      <c r="E19" s="30">
        <f t="shared" si="3"/>
        <v>293036.97</v>
      </c>
      <c r="F19" s="30">
        <f t="shared" si="3"/>
        <v>706665.53</v>
      </c>
      <c r="G19" s="30">
        <f t="shared" si="3"/>
        <v>882747.7</v>
      </c>
      <c r="H19" s="30">
        <f t="shared" si="3"/>
        <v>137517</v>
      </c>
      <c r="I19" s="30">
        <f t="shared" si="3"/>
        <v>819080.35</v>
      </c>
      <c r="J19" s="30">
        <f t="shared" si="3"/>
        <v>696186.93</v>
      </c>
      <c r="K19" s="30">
        <f t="shared" si="3"/>
        <v>977944.96</v>
      </c>
      <c r="L19" s="30">
        <f t="shared" si="3"/>
        <v>849513.43</v>
      </c>
      <c r="M19" s="30">
        <f t="shared" si="3"/>
        <v>450082.21</v>
      </c>
      <c r="N19" s="30">
        <f t="shared" si="3"/>
        <v>267702</v>
      </c>
      <c r="O19" s="30">
        <f>SUM(B19:N19)</f>
        <v>8657583.879999999</v>
      </c>
    </row>
    <row r="20" spans="1:23" ht="18.75" customHeight="1">
      <c r="A20" s="26" t="s">
        <v>35</v>
      </c>
      <c r="B20" s="30">
        <f>IF(B16&lt;&gt;0,ROUND((B16-1)*B19,2),0)</f>
        <v>180371.42</v>
      </c>
      <c r="C20" s="30">
        <f aca="true" t="shared" si="4" ref="C20:N20">IF(C16&lt;&gt;0,ROUND((C16-1)*C19,2),0)</f>
        <v>157227.8</v>
      </c>
      <c r="D20" s="30">
        <f t="shared" si="4"/>
        <v>125408.07</v>
      </c>
      <c r="E20" s="30">
        <f t="shared" si="4"/>
        <v>-41924.09</v>
      </c>
      <c r="F20" s="30">
        <f t="shared" si="4"/>
        <v>156118.37</v>
      </c>
      <c r="G20" s="30">
        <f t="shared" si="4"/>
        <v>341882.8</v>
      </c>
      <c r="H20" s="30">
        <f t="shared" si="4"/>
        <v>79442.98</v>
      </c>
      <c r="I20" s="30">
        <f t="shared" si="4"/>
        <v>114021.99</v>
      </c>
      <c r="J20" s="30">
        <f t="shared" si="4"/>
        <v>153789.5</v>
      </c>
      <c r="K20" s="30">
        <f t="shared" si="4"/>
        <v>99240.85</v>
      </c>
      <c r="L20" s="30">
        <f t="shared" si="4"/>
        <v>134774.76</v>
      </c>
      <c r="M20" s="30">
        <f t="shared" si="4"/>
        <v>93102.37</v>
      </c>
      <c r="N20" s="30">
        <f t="shared" si="4"/>
        <v>17991.21</v>
      </c>
      <c r="O20" s="30">
        <f aca="true" t="shared" si="5" ref="O19:O27">SUM(B20:N20)</f>
        <v>1611448.0299999998</v>
      </c>
      <c r="W20" s="62"/>
    </row>
    <row r="21" spans="1:15" ht="18.75" customHeight="1">
      <c r="A21" s="26" t="s">
        <v>36</v>
      </c>
      <c r="B21" s="30">
        <v>67175.05</v>
      </c>
      <c r="C21" s="30">
        <v>45662.04</v>
      </c>
      <c r="D21" s="30">
        <v>30401.64</v>
      </c>
      <c r="E21" s="30">
        <v>13153.09</v>
      </c>
      <c r="F21" s="30">
        <v>36060.44</v>
      </c>
      <c r="G21" s="30">
        <v>55534.77</v>
      </c>
      <c r="H21" s="30">
        <v>5681.19</v>
      </c>
      <c r="I21" s="30">
        <v>38881.23</v>
      </c>
      <c r="J21" s="30">
        <v>40586.19</v>
      </c>
      <c r="K21" s="30">
        <v>59986.8</v>
      </c>
      <c r="L21" s="30">
        <v>57261.55</v>
      </c>
      <c r="M21" s="30">
        <v>26299.96</v>
      </c>
      <c r="N21" s="30">
        <v>15617.38</v>
      </c>
      <c r="O21" s="30">
        <f t="shared" si="5"/>
        <v>492301.32999999996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-27782.890000000003</v>
      </c>
    </row>
    <row r="24" spans="1:26" ht="18.75" customHeight="1">
      <c r="A24" s="26" t="s">
        <v>69</v>
      </c>
      <c r="B24" s="30">
        <v>1096.79</v>
      </c>
      <c r="C24" s="30">
        <v>828.46</v>
      </c>
      <c r="D24" s="30">
        <v>716.43</v>
      </c>
      <c r="E24" s="30">
        <v>221.44</v>
      </c>
      <c r="F24" s="30">
        <v>737.27</v>
      </c>
      <c r="G24" s="30">
        <v>1062.93</v>
      </c>
      <c r="H24" s="30">
        <v>184.97</v>
      </c>
      <c r="I24" s="30">
        <v>807.62</v>
      </c>
      <c r="J24" s="30">
        <v>734.67</v>
      </c>
      <c r="K24" s="30">
        <v>945.69</v>
      </c>
      <c r="L24" s="30">
        <v>864.93</v>
      </c>
      <c r="M24" s="30">
        <v>474.15</v>
      </c>
      <c r="N24" s="30">
        <v>255.32</v>
      </c>
      <c r="O24" s="30">
        <f t="shared" si="5"/>
        <v>8930.67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905.1</v>
      </c>
      <c r="C25" s="30">
        <v>665.13</v>
      </c>
      <c r="D25" s="30">
        <v>623.37</v>
      </c>
      <c r="E25" s="30">
        <v>190.4</v>
      </c>
      <c r="F25" s="30">
        <v>627.33</v>
      </c>
      <c r="G25" s="30">
        <v>809.87</v>
      </c>
      <c r="H25" s="30">
        <v>156.5</v>
      </c>
      <c r="I25" s="30">
        <v>620.82</v>
      </c>
      <c r="J25" s="30">
        <v>603.82</v>
      </c>
      <c r="K25" s="30">
        <v>761.61</v>
      </c>
      <c r="L25" s="30">
        <v>680.78</v>
      </c>
      <c r="M25" s="30">
        <v>383.45</v>
      </c>
      <c r="N25" s="30">
        <v>213.89</v>
      </c>
      <c r="O25" s="30">
        <f t="shared" si="5"/>
        <v>7242.069999999999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422.22</v>
      </c>
      <c r="C26" s="30">
        <v>310.28</v>
      </c>
      <c r="D26" s="30">
        <v>290.81</v>
      </c>
      <c r="E26" s="30">
        <v>88.82</v>
      </c>
      <c r="F26" s="30">
        <v>292.63</v>
      </c>
      <c r="G26" s="30">
        <v>377.81</v>
      </c>
      <c r="H26" s="30">
        <v>73.01</v>
      </c>
      <c r="I26" s="30">
        <v>287.77</v>
      </c>
      <c r="J26" s="30">
        <v>281.68</v>
      </c>
      <c r="K26" s="30">
        <v>349.82</v>
      </c>
      <c r="L26" s="30">
        <v>317.58</v>
      </c>
      <c r="M26" s="30">
        <v>178.87</v>
      </c>
      <c r="N26" s="30">
        <v>99.78</v>
      </c>
      <c r="O26" s="30">
        <f t="shared" si="5"/>
        <v>3371.0799999999995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5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-69749.26</v>
      </c>
      <c r="C29" s="30">
        <f>+C30+C32+C52+C53+C56-C57</f>
        <v>-72599.94</v>
      </c>
      <c r="D29" s="30">
        <f t="shared" si="6"/>
        <v>-66645.76</v>
      </c>
      <c r="E29" s="30">
        <f t="shared" si="6"/>
        <v>-11417.36</v>
      </c>
      <c r="F29" s="30">
        <f t="shared" si="6"/>
        <v>-52891.19</v>
      </c>
      <c r="G29" s="30">
        <f t="shared" si="6"/>
        <v>-62837.74</v>
      </c>
      <c r="H29" s="30">
        <f t="shared" si="6"/>
        <v>-21757.89</v>
      </c>
      <c r="I29" s="30">
        <f t="shared" si="6"/>
        <v>-76457.25</v>
      </c>
      <c r="J29" s="30">
        <f t="shared" si="6"/>
        <v>-55908.42</v>
      </c>
      <c r="K29" s="30">
        <f t="shared" si="6"/>
        <v>-47366.64</v>
      </c>
      <c r="L29" s="30">
        <f t="shared" si="6"/>
        <v>-38702.75</v>
      </c>
      <c r="M29" s="30">
        <f t="shared" si="6"/>
        <v>-26554.960000000003</v>
      </c>
      <c r="N29" s="30">
        <f t="shared" si="6"/>
        <v>-20608.09</v>
      </c>
      <c r="O29" s="30">
        <f t="shared" si="6"/>
        <v>-623497.25</v>
      </c>
    </row>
    <row r="30" spans="1:15" ht="18.75" customHeight="1">
      <c r="A30" s="26" t="s">
        <v>39</v>
      </c>
      <c r="B30" s="31">
        <f>+B31</f>
        <v>-63650.4</v>
      </c>
      <c r="C30" s="31">
        <f>+C31</f>
        <v>-67993.2</v>
      </c>
      <c r="D30" s="31">
        <f aca="true" t="shared" si="7" ref="D30:O30">+D31</f>
        <v>-52712</v>
      </c>
      <c r="E30" s="31">
        <f t="shared" si="7"/>
        <v>-10186</v>
      </c>
      <c r="F30" s="31">
        <f t="shared" si="7"/>
        <v>-41910</v>
      </c>
      <c r="G30" s="31">
        <f t="shared" si="7"/>
        <v>-56927.2</v>
      </c>
      <c r="H30" s="31">
        <f t="shared" si="7"/>
        <v>-9552.4</v>
      </c>
      <c r="I30" s="31">
        <f t="shared" si="7"/>
        <v>-71966.4</v>
      </c>
      <c r="J30" s="31">
        <f t="shared" si="7"/>
        <v>-51823.2</v>
      </c>
      <c r="K30" s="31">
        <f t="shared" si="7"/>
        <v>-42108</v>
      </c>
      <c r="L30" s="31">
        <f t="shared" si="7"/>
        <v>-33893.2</v>
      </c>
      <c r="M30" s="31">
        <f t="shared" si="7"/>
        <v>-23918.4</v>
      </c>
      <c r="N30" s="31">
        <f t="shared" si="7"/>
        <v>-19188.4</v>
      </c>
      <c r="O30" s="31">
        <f t="shared" si="7"/>
        <v>-545828.8</v>
      </c>
    </row>
    <row r="31" spans="1:26" ht="18.75" customHeight="1">
      <c r="A31" s="27" t="s">
        <v>40</v>
      </c>
      <c r="B31" s="16">
        <f>ROUND((-B9)*$G$3,2)</f>
        <v>-63650.4</v>
      </c>
      <c r="C31" s="16">
        <f aca="true" t="shared" si="8" ref="C31:N31">ROUND((-C9)*$G$3,2)</f>
        <v>-67993.2</v>
      </c>
      <c r="D31" s="16">
        <f t="shared" si="8"/>
        <v>-52712</v>
      </c>
      <c r="E31" s="16">
        <f t="shared" si="8"/>
        <v>-10186</v>
      </c>
      <c r="F31" s="16">
        <f t="shared" si="8"/>
        <v>-41910</v>
      </c>
      <c r="G31" s="16">
        <f t="shared" si="8"/>
        <v>-56927.2</v>
      </c>
      <c r="H31" s="16">
        <f t="shared" si="8"/>
        <v>-9552.4</v>
      </c>
      <c r="I31" s="16">
        <f t="shared" si="8"/>
        <v>-71966.4</v>
      </c>
      <c r="J31" s="16">
        <f t="shared" si="8"/>
        <v>-51823.2</v>
      </c>
      <c r="K31" s="16">
        <f t="shared" si="8"/>
        <v>-42108</v>
      </c>
      <c r="L31" s="16">
        <f t="shared" si="8"/>
        <v>-33893.2</v>
      </c>
      <c r="M31" s="16">
        <f t="shared" si="8"/>
        <v>-23918.4</v>
      </c>
      <c r="N31" s="16">
        <f t="shared" si="8"/>
        <v>-19188.4</v>
      </c>
      <c r="O31" s="32">
        <f aca="true" t="shared" si="9" ref="O31:O57">SUM(B31:N31)</f>
        <v>-545828.8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-6098.86</v>
      </c>
      <c r="C32" s="31">
        <f aca="true" t="shared" si="10" ref="C32:O32">SUM(C33:C50)</f>
        <v>-4606.74</v>
      </c>
      <c r="D32" s="31">
        <f t="shared" si="10"/>
        <v>-13933.76</v>
      </c>
      <c r="E32" s="31">
        <f t="shared" si="10"/>
        <v>-1231.36</v>
      </c>
      <c r="F32" s="31">
        <f t="shared" si="10"/>
        <v>-10981.189999999999</v>
      </c>
      <c r="G32" s="31">
        <f t="shared" si="10"/>
        <v>-5910.54</v>
      </c>
      <c r="H32" s="31">
        <f t="shared" si="10"/>
        <v>-12205.489999999998</v>
      </c>
      <c r="I32" s="31">
        <f t="shared" si="10"/>
        <v>-4490.85</v>
      </c>
      <c r="J32" s="31">
        <f t="shared" si="10"/>
        <v>-4085.22</v>
      </c>
      <c r="K32" s="31">
        <f t="shared" si="10"/>
        <v>-5258.64</v>
      </c>
      <c r="L32" s="31">
        <f t="shared" si="10"/>
        <v>-4809.55</v>
      </c>
      <c r="M32" s="31">
        <f t="shared" si="10"/>
        <v>-2636.56</v>
      </c>
      <c r="N32" s="31">
        <f t="shared" si="10"/>
        <v>-1419.69</v>
      </c>
      <c r="O32" s="31">
        <f t="shared" si="10"/>
        <v>-77668.45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-9949.94</v>
      </c>
      <c r="E33" s="33">
        <v>0</v>
      </c>
      <c r="F33" s="33">
        <v>-6881.48</v>
      </c>
      <c r="G33" s="33">
        <v>0</v>
      </c>
      <c r="H33" s="33">
        <v>-10065.65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-26897.07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-6098.86</v>
      </c>
      <c r="C41" s="33">
        <v>-4606.74</v>
      </c>
      <c r="D41" s="33">
        <v>-3983.82</v>
      </c>
      <c r="E41" s="33">
        <v>-1231.36</v>
      </c>
      <c r="F41" s="33">
        <v>-4099.71</v>
      </c>
      <c r="G41" s="33">
        <v>-5910.54</v>
      </c>
      <c r="H41" s="33">
        <v>-1028.55</v>
      </c>
      <c r="I41" s="33">
        <v>-4490.85</v>
      </c>
      <c r="J41" s="33">
        <v>-4085.22</v>
      </c>
      <c r="K41" s="33">
        <v>-5258.64</v>
      </c>
      <c r="L41" s="33">
        <v>-4809.55</v>
      </c>
      <c r="M41" s="33">
        <v>-2636.56</v>
      </c>
      <c r="N41" s="33">
        <v>-1419.69</v>
      </c>
      <c r="O41" s="33">
        <f t="shared" si="9"/>
        <v>-49660.090000000004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-1111.29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-1111.29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1316086.3600000003</v>
      </c>
      <c r="C55" s="36">
        <f t="shared" si="12"/>
        <v>951097.23</v>
      </c>
      <c r="D55" s="36">
        <f t="shared" si="12"/>
        <v>830178.3400000001</v>
      </c>
      <c r="E55" s="36">
        <f t="shared" si="12"/>
        <v>263983.88</v>
      </c>
      <c r="F55" s="36">
        <f t="shared" si="12"/>
        <v>866104.4500000002</v>
      </c>
      <c r="G55" s="36">
        <f t="shared" si="12"/>
        <v>1263417.28</v>
      </c>
      <c r="H55" s="36">
        <f t="shared" si="12"/>
        <v>209003.72999999998</v>
      </c>
      <c r="I55" s="36">
        <f t="shared" si="12"/>
        <v>940827.01</v>
      </c>
      <c r="J55" s="36">
        <f t="shared" si="12"/>
        <v>856465.7200000002</v>
      </c>
      <c r="K55" s="36">
        <f t="shared" si="12"/>
        <v>1134616.2100000002</v>
      </c>
      <c r="L55" s="36">
        <f t="shared" si="12"/>
        <v>1047399.9300000002</v>
      </c>
      <c r="M55" s="36">
        <f t="shared" si="12"/>
        <v>574948.31</v>
      </c>
      <c r="N55" s="36">
        <f t="shared" si="12"/>
        <v>291581.24000000005</v>
      </c>
      <c r="O55" s="36">
        <f>SUM(B55:N55)</f>
        <v>10545709.690000003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1316086.36</v>
      </c>
      <c r="C61" s="51">
        <f t="shared" si="13"/>
        <v>951097.23</v>
      </c>
      <c r="D61" s="51">
        <f t="shared" si="13"/>
        <v>830178.33</v>
      </c>
      <c r="E61" s="51">
        <f t="shared" si="13"/>
        <v>263983.88</v>
      </c>
      <c r="F61" s="51">
        <f t="shared" si="13"/>
        <v>866104.45</v>
      </c>
      <c r="G61" s="51">
        <f t="shared" si="13"/>
        <v>1263417.28</v>
      </c>
      <c r="H61" s="51">
        <f t="shared" si="13"/>
        <v>209003.73</v>
      </c>
      <c r="I61" s="51">
        <f t="shared" si="13"/>
        <v>940827.01</v>
      </c>
      <c r="J61" s="51">
        <f t="shared" si="13"/>
        <v>856465.73</v>
      </c>
      <c r="K61" s="51">
        <f t="shared" si="13"/>
        <v>1134616.2</v>
      </c>
      <c r="L61" s="51">
        <f t="shared" si="13"/>
        <v>1047399.93</v>
      </c>
      <c r="M61" s="51">
        <f t="shared" si="13"/>
        <v>574948.31</v>
      </c>
      <c r="N61" s="51">
        <f t="shared" si="13"/>
        <v>291581.25</v>
      </c>
      <c r="O61" s="36">
        <f t="shared" si="13"/>
        <v>10545709.69</v>
      </c>
      <c r="Q61"/>
    </row>
    <row r="62" spans="1:18" ht="18.75" customHeight="1">
      <c r="A62" s="26" t="s">
        <v>54</v>
      </c>
      <c r="B62" s="51">
        <v>1075275.56</v>
      </c>
      <c r="C62" s="51">
        <v>677212.1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1752487.6600000001</v>
      </c>
      <c r="P62"/>
      <c r="Q62"/>
      <c r="R62" s="43"/>
    </row>
    <row r="63" spans="1:16" ht="18.75" customHeight="1">
      <c r="A63" s="26" t="s">
        <v>55</v>
      </c>
      <c r="B63" s="51">
        <v>240810.8</v>
      </c>
      <c r="C63" s="51">
        <v>273885.13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514695.93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830178.33</v>
      </c>
      <c r="E64" s="52">
        <v>0</v>
      </c>
      <c r="F64" s="52">
        <v>0</v>
      </c>
      <c r="G64" s="52">
        <v>0</v>
      </c>
      <c r="H64" s="51">
        <v>209003.73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1039182.0599999999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263983.88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263983.88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866104.45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866104.45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1263417.28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1263417.28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940827.01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940827.01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856465.73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856465.73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1134616.2</v>
      </c>
      <c r="L70" s="31">
        <v>1047399.93</v>
      </c>
      <c r="M70" s="52">
        <v>0</v>
      </c>
      <c r="N70" s="52">
        <v>0</v>
      </c>
      <c r="O70" s="36">
        <f t="shared" si="14"/>
        <v>2182016.13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574948.31</v>
      </c>
      <c r="N71" s="52">
        <v>0</v>
      </c>
      <c r="O71" s="36">
        <f t="shared" si="14"/>
        <v>574948.31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291581.25</v>
      </c>
      <c r="O72" s="55">
        <f t="shared" si="14"/>
        <v>291581.25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2022-07-15T13:40:32Z</dcterms:modified>
  <cp:category/>
  <cp:version/>
  <cp:contentType/>
  <cp:contentStatus/>
</cp:coreProperties>
</file>