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<sst xmlns="http://schemas.openxmlformats.org/spreadsheetml/2006/main" count="90" uniqueCount="87">
  <si>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</si>
  <si>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</si>
  <si>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</si>
  <si>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</si>
  <si>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</si>
  <si>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</si>
  <si>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</si>
  <si>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</si>
  <si>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</si>
  <si>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</si>
  <si>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</si>
  <si>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</si>
  <si>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</si>
  <si>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</si>
  <si>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</si>
  <si>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</si>
  <si>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</si>
  <si>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</si>
  <si>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</si>
  <si>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</si>
  <si>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</si>
  <si>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</si>
  <si>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</si>
  <si>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</si>
  <si>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</si>
  <si>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</si>
  <si>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</si>
  <si>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</si>
  <si>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</si>
  <si>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</si>
  <si>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</si>
  <si>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</si>
  <si>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</si>
  <si>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</si>
  <si>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</si>
  <si>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</si>
  <si>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</si>
  <si>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</si>
  <si>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</si>
  <si>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</si>
  <si>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</si>
  <si>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</si>
  <si>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</si>
  <si>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</si>
  <si>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</si>
  <si>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</si>
  <si>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</si>
  <si>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</si>
  <si>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</si>
  <si>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</si>
  <si>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</si>
  <si>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</si>
  <si>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</si>
  <si>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</si>
  <si>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</si>
  <si>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</si>
  <si>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</si>
  <si>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</si>
  <si>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</si>
  <si>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</si>
  <si>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</si>
  <si>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</si>
  <si>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</si>
  <si>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</si>
  <si>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</si>
  <si>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</si>
  <si>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05/07/22 - VENCIMENTO 12/07/22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</si>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</sst>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362134</v>
      </c>
      <c r="C7" s="9">
        <f t="shared" si="0"/>
        <v>227856</v>
      </c>
      <c r="D7" s="9">
        <f t="shared" si="0"/>
        <v>264009</v>
      </c>
      <c r="E7" s="9">
        <f t="shared" si="0"/>
        <v>63660</v>
      </c>
      <c r="F7" s="9">
        <f t="shared" si="0"/>
        <v>224075</v>
      </c>
      <c r="G7" s="9">
        <f t="shared" si="0"/>
        <v>345446</v>
      </c>
      <c r="H7" s="9">
        <f t="shared" si="0"/>
        <v>43212</v>
      </c>
      <c r="I7" s="9">
        <f t="shared" si="0"/>
        <v>271264</v>
      </c>
      <c r="J7" s="9">
        <f t="shared" si="0"/>
        <v>226523</v>
      </c>
      <c r="K7" s="9">
        <f t="shared" si="0"/>
        <v>328758</v>
      </c>
      <c r="L7" s="9">
        <f t="shared" si="0"/>
        <v>257385</v>
      </c>
      <c r="M7" s="9">
        <f t="shared" si="0"/>
        <v>120844</v>
      </c>
      <c r="N7" s="9">
        <f t="shared" si="0"/>
        <v>78260</v>
      </c>
      <c r="O7" s="9">
        <f t="shared" si="0"/>
        <v>2813426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12343</v>
      </c>
      <c r="C8" s="11">
        <f t="shared" si="1"/>
        <v>12237</v>
      </c>
      <c r="D8" s="11">
        <f t="shared" si="1"/>
        <v>9693</v>
      </c>
      <c r="E8" s="11">
        <f t="shared" si="1"/>
        <v>2009</v>
      </c>
      <c r="F8" s="11">
        <f t="shared" si="1"/>
        <v>7950</v>
      </c>
      <c r="G8" s="11">
        <f t="shared" si="1"/>
        <v>11063</v>
      </c>
      <c r="H8" s="11">
        <f t="shared" si="1"/>
        <v>2156</v>
      </c>
      <c r="I8" s="11">
        <f t="shared" si="1"/>
        <v>14721</v>
      </c>
      <c r="J8" s="11">
        <f t="shared" si="1"/>
        <v>10418</v>
      </c>
      <c r="K8" s="11">
        <f t="shared" si="1"/>
        <v>7823</v>
      </c>
      <c r="L8" s="11">
        <f t="shared" si="1"/>
        <v>6990</v>
      </c>
      <c r="M8" s="11">
        <f t="shared" si="1"/>
        <v>4961</v>
      </c>
      <c r="N8" s="11">
        <f t="shared" si="1"/>
        <v>3923</v>
      </c>
      <c r="O8" s="11">
        <f t="shared" si="1"/>
        <v>106287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12343</v>
      </c>
      <c r="C9" s="11">
        <v>12237</v>
      </c>
      <c r="D9" s="11">
        <v>9693</v>
      </c>
      <c r="E9" s="11">
        <v>2009</v>
      </c>
      <c r="F9" s="11">
        <v>7950</v>
      </c>
      <c r="G9" s="11">
        <v>11063</v>
      </c>
      <c r="H9" s="11">
        <v>2156</v>
      </c>
      <c r="I9" s="11">
        <v>14716</v>
      </c>
      <c r="J9" s="11">
        <v>10418</v>
      </c>
      <c r="K9" s="11">
        <v>7816</v>
      </c>
      <c r="L9" s="11">
        <v>6989</v>
      </c>
      <c r="M9" s="11">
        <v>4953</v>
      </c>
      <c r="N9" s="11">
        <v>3910</v>
      </c>
      <c r="O9" s="11">
        <f>SUM(B9:N9)</f>
        <v>106253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7</v>
      </c>
      <c r="L10" s="13">
        <v>1</v>
      </c>
      <c r="M10" s="13">
        <v>8</v>
      </c>
      <c r="N10" s="13">
        <v>13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349791</v>
      </c>
      <c r="C11" s="13">
        <v>215619</v>
      </c>
      <c r="D11" s="13">
        <v>254316</v>
      </c>
      <c r="E11" s="13">
        <v>61651</v>
      </c>
      <c r="F11" s="13">
        <v>216125</v>
      </c>
      <c r="G11" s="13">
        <v>334383</v>
      </c>
      <c r="H11" s="13">
        <v>41056</v>
      </c>
      <c r="I11" s="13">
        <v>256543</v>
      </c>
      <c r="J11" s="13">
        <v>216105</v>
      </c>
      <c r="K11" s="13">
        <v>320935</v>
      </c>
      <c r="L11" s="13">
        <v>250395</v>
      </c>
      <c r="M11" s="13">
        <v>115883</v>
      </c>
      <c r="N11" s="13">
        <v>74337</v>
      </c>
      <c r="O11" s="11">
        <f>SUM(B11:N11)</f>
        <v>2707139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1.177909864804424</v>
      </c>
      <c r="C16" s="19">
        <v>1.338383972836722</v>
      </c>
      <c r="D16" s="19">
        <v>1.191244192092275</v>
      </c>
      <c r="E16" s="19">
        <v>0.869826088150938</v>
      </c>
      <c r="F16" s="19">
        <v>1.244377739306948</v>
      </c>
      <c r="G16" s="19">
        <v>1.395139373365369</v>
      </c>
      <c r="H16" s="19">
        <v>1.477515554987054</v>
      </c>
      <c r="I16" s="19">
        <v>1.133092469245256</v>
      </c>
      <c r="J16" s="19">
        <v>1.223105360240866</v>
      </c>
      <c r="K16" s="19">
        <v>1.137811769202147</v>
      </c>
      <c r="L16" s="19">
        <v>1.170336066545491</v>
      </c>
      <c r="M16" s="19">
        <v>1.201068952635977</v>
      </c>
      <c r="N16" s="19">
        <v>1.07545736448685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1386042.87</v>
      </c>
      <c r="C18" s="24">
        <f t="shared" si="2"/>
        <v>999913.5700000001</v>
      </c>
      <c r="D18" s="24">
        <f t="shared" si="2"/>
        <v>894001.8500000002</v>
      </c>
      <c r="E18" s="24">
        <f t="shared" si="2"/>
        <v>275230.17000000004</v>
      </c>
      <c r="F18" s="24">
        <f t="shared" si="2"/>
        <v>915469.5500000002</v>
      </c>
      <c r="G18" s="24">
        <f t="shared" si="2"/>
        <v>1323739.71</v>
      </c>
      <c r="H18" s="24">
        <f t="shared" si="2"/>
        <v>231403.67</v>
      </c>
      <c r="I18" s="24">
        <f t="shared" si="2"/>
        <v>1010186.55</v>
      </c>
      <c r="J18" s="24">
        <f t="shared" si="2"/>
        <v>900600.66</v>
      </c>
      <c r="K18" s="24">
        <f t="shared" si="2"/>
        <v>1175951.9000000001</v>
      </c>
      <c r="L18" s="24">
        <f t="shared" si="2"/>
        <v>1083758.57</v>
      </c>
      <c r="M18" s="24">
        <f t="shared" si="2"/>
        <v>604109.7899999999</v>
      </c>
      <c r="N18" s="24">
        <f t="shared" si="2"/>
        <v>312602.43000000005</v>
      </c>
      <c r="O18" s="24">
        <f>O19+O20+O21+O22+O23+O24+O25+O27</f>
        <v>11109640.209999999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1063370.28</v>
      </c>
      <c r="C19" s="30">
        <f t="shared" si="3"/>
        <v>691201.18</v>
      </c>
      <c r="D19" s="30">
        <f t="shared" si="3"/>
        <v>702369.54</v>
      </c>
      <c r="E19" s="30">
        <f t="shared" si="3"/>
        <v>289328.33</v>
      </c>
      <c r="F19" s="30">
        <f t="shared" si="3"/>
        <v>690957.67</v>
      </c>
      <c r="G19" s="30">
        <f t="shared" si="3"/>
        <v>876465.59</v>
      </c>
      <c r="H19" s="30">
        <f t="shared" si="3"/>
        <v>147201.68</v>
      </c>
      <c r="I19" s="30">
        <f t="shared" si="3"/>
        <v>817074.29</v>
      </c>
      <c r="J19" s="30">
        <f t="shared" si="3"/>
        <v>686274.08</v>
      </c>
      <c r="K19" s="30">
        <f t="shared" si="3"/>
        <v>941464.28</v>
      </c>
      <c r="L19" s="30">
        <f t="shared" si="3"/>
        <v>839255.27</v>
      </c>
      <c r="M19" s="30">
        <f t="shared" si="3"/>
        <v>454687.63</v>
      </c>
      <c r="N19" s="30">
        <f t="shared" si="3"/>
        <v>265982.26</v>
      </c>
      <c r="O19" s="30">
        <f>SUM(B19:N19)</f>
        <v>8465632.08</v>
      </c>
    </row>
    <row r="20" spans="1:23" ht="18.75" customHeight="1">
      <c r="A20" s="26" t="s">
        <v>35</v>
      </c>
      <c r="B20" s="30">
        <f>IF(B16&lt;&gt;0,ROUND((B16-1)*B19,2),0)</f>
        <v>189184.06</v>
      </c>
      <c r="C20" s="30">
        <f aca="true" t="shared" si="4" ref="C20:N20">IF(C16&lt;&gt;0,ROUND((C16-1)*C19,2),0)</f>
        <v>233891.4</v>
      </c>
      <c r="D20" s="30">
        <f t="shared" si="4"/>
        <v>134324.1</v>
      </c>
      <c r="E20" s="30">
        <f t="shared" si="4"/>
        <v>-37663</v>
      </c>
      <c r="F20" s="30">
        <f t="shared" si="4"/>
        <v>168854.67</v>
      </c>
      <c r="G20" s="30">
        <f t="shared" si="4"/>
        <v>346326.06</v>
      </c>
      <c r="H20" s="30">
        <f t="shared" si="4"/>
        <v>70291.09</v>
      </c>
      <c r="I20" s="30">
        <f t="shared" si="4"/>
        <v>108746.43</v>
      </c>
      <c r="J20" s="30">
        <f t="shared" si="4"/>
        <v>153111.43</v>
      </c>
      <c r="K20" s="30">
        <f t="shared" si="4"/>
        <v>129744.86</v>
      </c>
      <c r="L20" s="30">
        <f t="shared" si="4"/>
        <v>142955.44</v>
      </c>
      <c r="M20" s="30">
        <f t="shared" si="4"/>
        <v>91423.57</v>
      </c>
      <c r="N20" s="30">
        <f t="shared" si="4"/>
        <v>20070.32</v>
      </c>
      <c r="O20" s="30">
        <f aca="true" t="shared" si="5" ref="O19:O27">SUM(B20:N20)</f>
        <v>1751260.4300000002</v>
      </c>
      <c r="W20" s="62"/>
    </row>
    <row r="21" spans="1:15" ht="18.75" customHeight="1">
      <c r="A21" s="26" t="s">
        <v>36</v>
      </c>
      <c r="B21" s="30">
        <v>67047.37</v>
      </c>
      <c r="C21" s="30">
        <v>45332.51</v>
      </c>
      <c r="D21" s="30">
        <v>30249.41</v>
      </c>
      <c r="E21" s="30">
        <v>12429.57</v>
      </c>
      <c r="F21" s="30">
        <v>35505.91</v>
      </c>
      <c r="G21" s="30">
        <v>54858.31</v>
      </c>
      <c r="H21" s="30">
        <v>5790.45</v>
      </c>
      <c r="I21" s="30">
        <v>39070.36</v>
      </c>
      <c r="J21" s="30">
        <v>39411.45</v>
      </c>
      <c r="K21" s="30">
        <v>59937.73</v>
      </c>
      <c r="L21" s="30">
        <v>56994.92</v>
      </c>
      <c r="M21" s="30">
        <v>25977.26</v>
      </c>
      <c r="N21" s="30">
        <v>15673.69</v>
      </c>
      <c r="O21" s="30">
        <f t="shared" si="5"/>
        <v>488278.94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1099.4</v>
      </c>
      <c r="C24" s="30">
        <v>810.22</v>
      </c>
      <c r="D24" s="30">
        <v>716.43</v>
      </c>
      <c r="E24" s="30">
        <v>221.44</v>
      </c>
      <c r="F24" s="30">
        <v>737.27</v>
      </c>
      <c r="G24" s="30">
        <v>1062.93</v>
      </c>
      <c r="H24" s="30">
        <v>184.97</v>
      </c>
      <c r="I24" s="30">
        <v>802.4</v>
      </c>
      <c r="J24" s="30">
        <v>726.85</v>
      </c>
      <c r="K24" s="30">
        <v>940.48</v>
      </c>
      <c r="L24" s="30">
        <v>864.93</v>
      </c>
      <c r="M24" s="30">
        <v>476.75</v>
      </c>
      <c r="N24" s="30">
        <v>252.74</v>
      </c>
      <c r="O24" s="30">
        <f t="shared" si="5"/>
        <v>8896.810000000001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627.33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761.61</v>
      </c>
      <c r="L25" s="30">
        <v>680.78</v>
      </c>
      <c r="M25" s="30">
        <v>383.45</v>
      </c>
      <c r="N25" s="30">
        <v>213.89</v>
      </c>
      <c r="O25" s="30">
        <f t="shared" si="5"/>
        <v>7242.069999999999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 t="shared" si="5"/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>+B30+B32+B52+B53+B56-B57</f>
        <v>-1113422.55</v>
      </c>
      <c r="C29" s="30">
        <f>+C30+C32+C52+C53+C56-C57</f>
        <v>-827848.14</v>
      </c>
      <c r="D29" s="30">
        <f>+D30+D32+D52+D53+D56-D57</f>
        <v>-55404.67</v>
      </c>
      <c r="E29" s="30">
        <f>+E30+E32+E52+E53+E56-E57</f>
        <v>-10070.960000000001</v>
      </c>
      <c r="F29" s="30">
        <f>+F30+F32+F52+F53+F56-F57</f>
        <v>-39079.71</v>
      </c>
      <c r="G29" s="30">
        <f>+G30+G32+G52+G53+G56-G57</f>
        <v>-54587.74</v>
      </c>
      <c r="H29" s="30">
        <f>+H30+H32+H52+H53+H56-H57</f>
        <v>-12683.779999999999</v>
      </c>
      <c r="I29" s="30">
        <f>+I30+I32+I52+I53+I56-I57</f>
        <v>-69212.28</v>
      </c>
      <c r="J29" s="30">
        <f>+J30+J32+J52+J53+J56-J57</f>
        <v>-50935.939999999995</v>
      </c>
      <c r="K29" s="30">
        <f>+K30+K32+K52+K53+K56-K57</f>
        <v>-39620.07</v>
      </c>
      <c r="L29" s="30">
        <f>+L30+L32+L52+L53+L56-L57</f>
        <v>-35561.15</v>
      </c>
      <c r="M29" s="30">
        <f>+M30+M32+M52+M53+M56-M57</f>
        <v>-24444.25</v>
      </c>
      <c r="N29" s="30">
        <f>+N30+N32+N52+N53+N56-N57</f>
        <v>-18609.2</v>
      </c>
      <c r="O29" s="30">
        <f>+O30+O32+O52+O53+O56-O57</f>
        <v>-2351480.44</v>
      </c>
    </row>
    <row r="30" spans="1:15" ht="18.75" customHeight="1">
      <c r="A30" s="26" t="s">
        <v>39</v>
      </c>
      <c r="B30" s="31">
        <f>+B31</f>
        <v>-54309.2</v>
      </c>
      <c r="C30" s="31">
        <f>+C31</f>
        <v>-53842.8</v>
      </c>
      <c r="D30" s="31">
        <f aca="true" t="shared" si="6" ref="D30:O30">+D31</f>
        <v>-42649.2</v>
      </c>
      <c r="E30" s="31">
        <f t="shared" si="6"/>
        <v>-8839.6</v>
      </c>
      <c r="F30" s="31">
        <f t="shared" si="6"/>
        <v>-34980</v>
      </c>
      <c r="G30" s="31">
        <f t="shared" si="6"/>
        <v>-48677.2</v>
      </c>
      <c r="H30" s="31">
        <f t="shared" si="6"/>
        <v>-9486.4</v>
      </c>
      <c r="I30" s="31">
        <f t="shared" si="6"/>
        <v>-64750.4</v>
      </c>
      <c r="J30" s="31">
        <f t="shared" si="6"/>
        <v>-45839.2</v>
      </c>
      <c r="K30" s="31">
        <f t="shared" si="6"/>
        <v>-34390.4</v>
      </c>
      <c r="L30" s="31">
        <f t="shared" si="6"/>
        <v>-30751.6</v>
      </c>
      <c r="M30" s="31">
        <f t="shared" si="6"/>
        <v>-21793.2</v>
      </c>
      <c r="N30" s="31">
        <f t="shared" si="6"/>
        <v>-17204</v>
      </c>
      <c r="O30" s="31">
        <f t="shared" si="6"/>
        <v>-467513.2</v>
      </c>
    </row>
    <row r="31" spans="1:26" ht="18.75" customHeight="1">
      <c r="A31" s="27" t="s">
        <v>40</v>
      </c>
      <c r="B31" s="16">
        <f>ROUND((-B9)*$G$3,2)</f>
        <v>-54309.2</v>
      </c>
      <c r="C31" s="16">
        <f aca="true" t="shared" si="7" ref="C31:N31">ROUND((-C9)*$G$3,2)</f>
        <v>-53842.8</v>
      </c>
      <c r="D31" s="16">
        <f t="shared" si="7"/>
        <v>-42649.2</v>
      </c>
      <c r="E31" s="16">
        <f t="shared" si="7"/>
        <v>-8839.6</v>
      </c>
      <c r="F31" s="16">
        <f t="shared" si="7"/>
        <v>-34980</v>
      </c>
      <c r="G31" s="16">
        <f t="shared" si="7"/>
        <v>-48677.2</v>
      </c>
      <c r="H31" s="16">
        <f t="shared" si="7"/>
        <v>-9486.4</v>
      </c>
      <c r="I31" s="16">
        <f t="shared" si="7"/>
        <v>-64750.4</v>
      </c>
      <c r="J31" s="16">
        <f t="shared" si="7"/>
        <v>-45839.2</v>
      </c>
      <c r="K31" s="16">
        <f t="shared" si="7"/>
        <v>-34390.4</v>
      </c>
      <c r="L31" s="16">
        <f t="shared" si="7"/>
        <v>-30751.6</v>
      </c>
      <c r="M31" s="16">
        <f t="shared" si="7"/>
        <v>-21793.2</v>
      </c>
      <c r="N31" s="16">
        <f t="shared" si="7"/>
        <v>-17204</v>
      </c>
      <c r="O31" s="32">
        <f aca="true" t="shared" si="8" ref="O31:O57">SUM(B31:N31)</f>
        <v>-467513.2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-1059113.35</v>
      </c>
      <c r="C32" s="31">
        <f aca="true" t="shared" si="9" ref="C32:O32">SUM(C33:C50)</f>
        <v>-774005.34</v>
      </c>
      <c r="D32" s="31">
        <f t="shared" si="9"/>
        <v>-12755.47</v>
      </c>
      <c r="E32" s="31">
        <f t="shared" si="9"/>
        <v>-1231.36</v>
      </c>
      <c r="F32" s="31">
        <f t="shared" si="9"/>
        <v>-4099.71</v>
      </c>
      <c r="G32" s="31">
        <f t="shared" si="9"/>
        <v>-5910.54</v>
      </c>
      <c r="H32" s="31">
        <f t="shared" si="9"/>
        <v>-3197.38</v>
      </c>
      <c r="I32" s="31">
        <f t="shared" si="9"/>
        <v>-4461.88</v>
      </c>
      <c r="J32" s="31">
        <f t="shared" si="9"/>
        <v>-5096.74</v>
      </c>
      <c r="K32" s="31">
        <f t="shared" si="9"/>
        <v>-5229.67</v>
      </c>
      <c r="L32" s="31">
        <f t="shared" si="9"/>
        <v>-4809.55</v>
      </c>
      <c r="M32" s="31">
        <f t="shared" si="9"/>
        <v>-2651.05</v>
      </c>
      <c r="N32" s="31">
        <f t="shared" si="9"/>
        <v>-1405.2</v>
      </c>
      <c r="O32" s="31">
        <f t="shared" si="9"/>
        <v>-1883967.24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-6000</v>
      </c>
      <c r="E35" s="33">
        <v>0</v>
      </c>
      <c r="F35" s="33">
        <v>0</v>
      </c>
      <c r="G35" s="33">
        <v>0</v>
      </c>
      <c r="H35" s="33">
        <v>-1000</v>
      </c>
      <c r="I35" s="33">
        <v>0</v>
      </c>
      <c r="J35" s="33">
        <v>-1000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-8000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-2771.65</v>
      </c>
      <c r="E36" s="33">
        <v>0</v>
      </c>
      <c r="F36" s="33">
        <v>0</v>
      </c>
      <c r="G36" s="33">
        <v>0</v>
      </c>
      <c r="H36" s="33">
        <v>-54.33</v>
      </c>
      <c r="I36" s="33">
        <v>0</v>
      </c>
      <c r="J36" s="33">
        <v>-54.98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-2880.96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-1053000</v>
      </c>
      <c r="C39" s="33">
        <v>-769500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-1822500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-6113.35</v>
      </c>
      <c r="C41" s="33">
        <v>-4505.34</v>
      </c>
      <c r="D41" s="33">
        <v>-3983.82</v>
      </c>
      <c r="E41" s="33">
        <v>-1231.36</v>
      </c>
      <c r="F41" s="33">
        <v>-4099.71</v>
      </c>
      <c r="G41" s="33">
        <v>-5910.54</v>
      </c>
      <c r="H41" s="33">
        <v>-1028.55</v>
      </c>
      <c r="I41" s="33">
        <v>-4461.88</v>
      </c>
      <c r="J41" s="33">
        <v>-4041.76</v>
      </c>
      <c r="K41" s="33">
        <v>-5229.67</v>
      </c>
      <c r="L41" s="33">
        <v>-4809.55</v>
      </c>
      <c r="M41" s="33">
        <v>-2651.05</v>
      </c>
      <c r="N41" s="33">
        <v>-1405.2</v>
      </c>
      <c r="O41" s="33">
        <f t="shared" si="8"/>
        <v>-49471.780000000006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-1114.5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-1114.5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1" ref="B55:N55">+B18+B29</f>
        <v>272620.32000000007</v>
      </c>
      <c r="C55" s="36">
        <f t="shared" si="11"/>
        <v>172065.43000000005</v>
      </c>
      <c r="D55" s="36">
        <f t="shared" si="11"/>
        <v>838597.1800000002</v>
      </c>
      <c r="E55" s="36">
        <f t="shared" si="11"/>
        <v>265159.21</v>
      </c>
      <c r="F55" s="36">
        <f t="shared" si="11"/>
        <v>876389.8400000002</v>
      </c>
      <c r="G55" s="36">
        <f t="shared" si="11"/>
        <v>1269151.97</v>
      </c>
      <c r="H55" s="36">
        <f t="shared" si="11"/>
        <v>218719.89</v>
      </c>
      <c r="I55" s="36">
        <f t="shared" si="11"/>
        <v>940974.27</v>
      </c>
      <c r="J55" s="36">
        <f t="shared" si="11"/>
        <v>849664.7200000001</v>
      </c>
      <c r="K55" s="36">
        <f t="shared" si="11"/>
        <v>1136331.83</v>
      </c>
      <c r="L55" s="36">
        <f t="shared" si="11"/>
        <v>1048197.42</v>
      </c>
      <c r="M55" s="36">
        <f t="shared" si="11"/>
        <v>579665.5399999999</v>
      </c>
      <c r="N55" s="36">
        <f t="shared" si="11"/>
        <v>293993.23000000004</v>
      </c>
      <c r="O55" s="36">
        <f>SUM(B55:N55)</f>
        <v>8761530.85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2" ref="B61:O61">SUM(B62:B72)</f>
        <v>272620.32</v>
      </c>
      <c r="C61" s="51">
        <f t="shared" si="12"/>
        <v>172065.43</v>
      </c>
      <c r="D61" s="51">
        <f t="shared" si="12"/>
        <v>838597.18</v>
      </c>
      <c r="E61" s="51">
        <f t="shared" si="12"/>
        <v>265159.21</v>
      </c>
      <c r="F61" s="51">
        <f t="shared" si="12"/>
        <v>876389.84</v>
      </c>
      <c r="G61" s="51">
        <f t="shared" si="12"/>
        <v>1269151.98</v>
      </c>
      <c r="H61" s="51">
        <f t="shared" si="12"/>
        <v>218719.89</v>
      </c>
      <c r="I61" s="51">
        <f t="shared" si="12"/>
        <v>940974.28</v>
      </c>
      <c r="J61" s="51">
        <f t="shared" si="12"/>
        <v>849664.72</v>
      </c>
      <c r="K61" s="51">
        <f t="shared" si="12"/>
        <v>1136331.83</v>
      </c>
      <c r="L61" s="51">
        <f t="shared" si="12"/>
        <v>1048197.42</v>
      </c>
      <c r="M61" s="51">
        <f t="shared" si="12"/>
        <v>579665.54</v>
      </c>
      <c r="N61" s="51">
        <f t="shared" si="12"/>
        <v>293993.23</v>
      </c>
      <c r="O61" s="36">
        <f t="shared" si="12"/>
        <v>8761530.870000001</v>
      </c>
      <c r="Q61"/>
    </row>
    <row r="62" spans="1:18" ht="18.75" customHeight="1">
      <c r="A62" s="26" t="s">
        <v>54</v>
      </c>
      <c r="B62" s="51">
        <v>231946.3</v>
      </c>
      <c r="C62" s="51">
        <v>128384.19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360330.49</v>
      </c>
      <c r="P62"/>
      <c r="Q62"/>
      <c r="R62" s="43"/>
    </row>
    <row r="63" spans="1:16" ht="18.75" customHeight="1">
      <c r="A63" s="26" t="s">
        <v>55</v>
      </c>
      <c r="B63" s="51">
        <v>40674.02</v>
      </c>
      <c r="C63" s="51">
        <v>43681.24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84355.26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838597.18</v>
      </c>
      <c r="E64" s="52">
        <v>0</v>
      </c>
      <c r="F64" s="52">
        <v>0</v>
      </c>
      <c r="G64" s="52">
        <v>0</v>
      </c>
      <c r="H64" s="51">
        <v>218719.89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1057317.07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265159.21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265159.21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876389.84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876389.84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1269151.98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1269151.98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940974.28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940974.28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849664.72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849664.72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1136331.83</v>
      </c>
      <c r="L70" s="31">
        <v>1048197.42</v>
      </c>
      <c r="M70" s="52">
        <v>0</v>
      </c>
      <c r="N70" s="52">
        <v>0</v>
      </c>
      <c r="O70" s="36">
        <f t="shared" si="13"/>
        <v>2184529.25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579665.54</v>
      </c>
      <c r="N71" s="52">
        <v>0</v>
      </c>
      <c r="O71" s="36">
        <f t="shared" si="13"/>
        <v>579665.54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293993.23</v>
      </c>
      <c r="O72" s="55">
        <f t="shared" si="13"/>
        <v>293993.23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2022-07-12T18:48:59Z</dcterms:modified>
  <cp:category/>
  <cp:version/>
  <cp:contentType/>
  <cp:contentStatus/>
</cp:coreProperties>
</file>