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<sst xmlns="http://schemas.openxmlformats.org/spreadsheetml/2006/main" count="90" uniqueCount="87">
  <si>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</si>
  <si>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</si>
  <si>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</si>
  <si>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</si>
  <si>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</si>
  <si>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</si>
  <si>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</si>
  <si>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</si>
  <si>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</si>
  <si>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</si>
  <si>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</si>
  <si>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</si>
  <si>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</si>
  <si>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</si>
  <si>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</si>
  <si>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</si>
  <si>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</si>
  <si>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</si>
  <si>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</si>
  <si>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</si>
  <si>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</si>
  <si>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</si>
  <si>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</si>
  <si>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</si>
  <si>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</si>
  <si>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</si>
  <si>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</si>
  <si>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</si>
  <si>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</si>
  <si>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</si>
  <si>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</si>
  <si>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</si>
  <si>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</si>
  <si>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</si>
  <si>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</si>
  <si>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</si>
  <si>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</si>
  <si>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</si>
  <si>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</si>
  <si>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</si>
  <si>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</si>
  <si>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</si>
  <si>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</si>
  <si>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</si>
  <si>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</si>
  <si>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</si>
  <si>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</si>
  <si>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</si>
  <si>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</si>
  <si>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</si>
  <si>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</si>
  <si>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</si>
  <si>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</si>
  <si>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</si>
  <si>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</si>
  <si>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</si>
  <si>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</si>
  <si>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</si>
  <si>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</si>
  <si>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</si>
  <si>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</si>
  <si>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</si>
  <si>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</si>
  <si>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</si>
  <si>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</si>
  <si>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</si>
  <si>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03/07/22 - VENCIMENTO 08/07/22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</si>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</sst>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140362</v>
      </c>
      <c r="C7" s="9">
        <f t="shared" si="0"/>
        <v>98902</v>
      </c>
      <c r="D7" s="9">
        <f t="shared" si="0"/>
        <v>103903</v>
      </c>
      <c r="E7" s="9">
        <f t="shared" si="0"/>
        <v>23247</v>
      </c>
      <c r="F7" s="9">
        <f t="shared" si="0"/>
        <v>86170</v>
      </c>
      <c r="G7" s="9">
        <f t="shared" si="0"/>
        <v>118650</v>
      </c>
      <c r="H7" s="9">
        <f t="shared" si="0"/>
        <v>14156</v>
      </c>
      <c r="I7" s="9">
        <f t="shared" si="0"/>
        <v>93759</v>
      </c>
      <c r="J7" s="9">
        <f t="shared" si="0"/>
        <v>86339</v>
      </c>
      <c r="K7" s="9">
        <f t="shared" si="0"/>
        <v>133188</v>
      </c>
      <c r="L7" s="9">
        <f t="shared" si="0"/>
        <v>102032</v>
      </c>
      <c r="M7" s="9">
        <f t="shared" si="0"/>
        <v>42166</v>
      </c>
      <c r="N7" s="9">
        <f t="shared" si="0"/>
        <v>23265</v>
      </c>
      <c r="O7" s="9">
        <f t="shared" si="0"/>
        <v>1066139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7695</v>
      </c>
      <c r="C8" s="11">
        <f t="shared" si="1"/>
        <v>8030</v>
      </c>
      <c r="D8" s="11">
        <f t="shared" si="1"/>
        <v>6019</v>
      </c>
      <c r="E8" s="11">
        <f t="shared" si="1"/>
        <v>952</v>
      </c>
      <c r="F8" s="11">
        <f t="shared" si="1"/>
        <v>4599</v>
      </c>
      <c r="G8" s="11">
        <f t="shared" si="1"/>
        <v>6046</v>
      </c>
      <c r="H8" s="11">
        <f t="shared" si="1"/>
        <v>950</v>
      </c>
      <c r="I8" s="11">
        <f t="shared" si="1"/>
        <v>7496</v>
      </c>
      <c r="J8" s="11">
        <f t="shared" si="1"/>
        <v>5589</v>
      </c>
      <c r="K8" s="11">
        <f t="shared" si="1"/>
        <v>5449</v>
      </c>
      <c r="L8" s="11">
        <f t="shared" si="1"/>
        <v>3922</v>
      </c>
      <c r="M8" s="11">
        <f t="shared" si="1"/>
        <v>2186</v>
      </c>
      <c r="N8" s="11">
        <f t="shared" si="1"/>
        <v>1407</v>
      </c>
      <c r="O8" s="11">
        <f t="shared" si="1"/>
        <v>60340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7695</v>
      </c>
      <c r="C9" s="11">
        <v>8030</v>
      </c>
      <c r="D9" s="11">
        <v>6019</v>
      </c>
      <c r="E9" s="11">
        <v>952</v>
      </c>
      <c r="F9" s="11">
        <v>4599</v>
      </c>
      <c r="G9" s="11">
        <v>6046</v>
      </c>
      <c r="H9" s="11">
        <v>950</v>
      </c>
      <c r="I9" s="11">
        <v>7495</v>
      </c>
      <c r="J9" s="11">
        <v>5589</v>
      </c>
      <c r="K9" s="11">
        <v>5442</v>
      </c>
      <c r="L9" s="11">
        <v>3922</v>
      </c>
      <c r="M9" s="11">
        <v>2183</v>
      </c>
      <c r="N9" s="11">
        <v>1402</v>
      </c>
      <c r="O9" s="11">
        <f>SUM(B9:N9)</f>
        <v>60324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0</v>
      </c>
      <c r="M10" s="13">
        <v>3</v>
      </c>
      <c r="N10" s="13">
        <v>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132667</v>
      </c>
      <c r="C11" s="13">
        <v>90872</v>
      </c>
      <c r="D11" s="13">
        <v>97884</v>
      </c>
      <c r="E11" s="13">
        <v>22295</v>
      </c>
      <c r="F11" s="13">
        <v>81571</v>
      </c>
      <c r="G11" s="13">
        <v>112604</v>
      </c>
      <c r="H11" s="13">
        <v>13206</v>
      </c>
      <c r="I11" s="13">
        <v>86263</v>
      </c>
      <c r="J11" s="13">
        <v>80750</v>
      </c>
      <c r="K11" s="13">
        <v>127739</v>
      </c>
      <c r="L11" s="13">
        <v>98110</v>
      </c>
      <c r="M11" s="13">
        <v>39980</v>
      </c>
      <c r="N11" s="13">
        <v>21858</v>
      </c>
      <c r="O11" s="11">
        <f>SUM(B11:N11)</f>
        <v>1005799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1.158572122827219</v>
      </c>
      <c r="C16" s="19">
        <v>1.194053385582336</v>
      </c>
      <c r="D16" s="19">
        <v>1.231965229850813</v>
      </c>
      <c r="E16" s="19">
        <v>0.892750758478985</v>
      </c>
      <c r="F16" s="19">
        <v>1.262390960900684</v>
      </c>
      <c r="G16" s="19">
        <v>1.379876247614055</v>
      </c>
      <c r="H16" s="19">
        <v>1.633645985974361</v>
      </c>
      <c r="I16" s="19">
        <v>1.121128096572613</v>
      </c>
      <c r="J16" s="19">
        <v>1.243062062687568</v>
      </c>
      <c r="K16" s="19">
        <v>1.111630182775253</v>
      </c>
      <c r="L16" s="19">
        <v>1.145399507163187</v>
      </c>
      <c r="M16" s="19">
        <v>1.148585027855539</v>
      </c>
      <c r="N16" s="19">
        <v>1.077206757147336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571926.89</v>
      </c>
      <c r="C18" s="24">
        <f t="shared" si="2"/>
        <v>407804.69999999995</v>
      </c>
      <c r="D18" s="24">
        <f t="shared" si="2"/>
        <v>383004.25</v>
      </c>
      <c r="E18" s="24">
        <f t="shared" si="2"/>
        <v>111524.79999999999</v>
      </c>
      <c r="F18" s="24">
        <f t="shared" si="2"/>
        <v>371460.06</v>
      </c>
      <c r="G18" s="24">
        <f t="shared" si="2"/>
        <v>486487.95</v>
      </c>
      <c r="H18" s="24">
        <f t="shared" si="2"/>
        <v>89644.59999999999</v>
      </c>
      <c r="I18" s="24">
        <f t="shared" si="2"/>
        <v>383912.50999999995</v>
      </c>
      <c r="J18" s="24">
        <f t="shared" si="2"/>
        <v>366088.48000000004</v>
      </c>
      <c r="K18" s="24">
        <f t="shared" si="2"/>
        <v>498381.1999999999</v>
      </c>
      <c r="L18" s="24">
        <f t="shared" si="2"/>
        <v>451011.9899999999</v>
      </c>
      <c r="M18" s="24">
        <f t="shared" si="2"/>
        <v>228360.91999999998</v>
      </c>
      <c r="N18" s="24">
        <f t="shared" si="2"/>
        <v>103123.59</v>
      </c>
      <c r="O18" s="24">
        <f>O19+O20+O21+O22+O23+O24+O25+O27</f>
        <v>4449213.630000001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412158.98</v>
      </c>
      <c r="C19" s="30">
        <f t="shared" si="3"/>
        <v>300019.22</v>
      </c>
      <c r="D19" s="30">
        <f t="shared" si="3"/>
        <v>276423.54</v>
      </c>
      <c r="E19" s="30">
        <f t="shared" si="3"/>
        <v>105655.29</v>
      </c>
      <c r="F19" s="30">
        <f t="shared" si="3"/>
        <v>265713.81</v>
      </c>
      <c r="G19" s="30">
        <f t="shared" si="3"/>
        <v>301038.78</v>
      </c>
      <c r="H19" s="30">
        <f t="shared" si="3"/>
        <v>48222.41</v>
      </c>
      <c r="I19" s="30">
        <f t="shared" si="3"/>
        <v>282411.48</v>
      </c>
      <c r="J19" s="30">
        <f t="shared" si="3"/>
        <v>261572.63</v>
      </c>
      <c r="K19" s="30">
        <f t="shared" si="3"/>
        <v>381410.48</v>
      </c>
      <c r="L19" s="30">
        <f t="shared" si="3"/>
        <v>332695.74</v>
      </c>
      <c r="M19" s="30">
        <f t="shared" si="3"/>
        <v>158653.79</v>
      </c>
      <c r="N19" s="30">
        <f t="shared" si="3"/>
        <v>79070.76</v>
      </c>
      <c r="O19" s="30">
        <f>SUM(B19:N19)</f>
        <v>3205046.91</v>
      </c>
    </row>
    <row r="20" spans="1:23" ht="18.75" customHeight="1">
      <c r="A20" s="26" t="s">
        <v>35</v>
      </c>
      <c r="B20" s="30">
        <f>IF(B16&lt;&gt;0,ROUND((B16-1)*B19,2),0)</f>
        <v>65356.92</v>
      </c>
      <c r="C20" s="30">
        <f aca="true" t="shared" si="4" ref="C20:N20">IF(C16&lt;&gt;0,ROUND((C16-1)*C19,2),0)</f>
        <v>58219.75</v>
      </c>
      <c r="D20" s="30">
        <f t="shared" si="4"/>
        <v>64120.65</v>
      </c>
      <c r="E20" s="30">
        <f t="shared" si="4"/>
        <v>-11331.45</v>
      </c>
      <c r="F20" s="30">
        <f t="shared" si="4"/>
        <v>69720.9</v>
      </c>
      <c r="G20" s="30">
        <f t="shared" si="4"/>
        <v>114357.48</v>
      </c>
      <c r="H20" s="30">
        <f t="shared" si="4"/>
        <v>30555.94</v>
      </c>
      <c r="I20" s="30">
        <f t="shared" si="4"/>
        <v>34207.97</v>
      </c>
      <c r="J20" s="30">
        <f t="shared" si="4"/>
        <v>63578.38</v>
      </c>
      <c r="K20" s="30">
        <f t="shared" si="4"/>
        <v>42576.92</v>
      </c>
      <c r="L20" s="30">
        <f t="shared" si="4"/>
        <v>48373.8</v>
      </c>
      <c r="M20" s="30">
        <f t="shared" si="4"/>
        <v>23573.58</v>
      </c>
      <c r="N20" s="30">
        <f t="shared" si="4"/>
        <v>6104.8</v>
      </c>
      <c r="O20" s="30">
        <f aca="true" t="shared" si="5" ref="O19:O27">SUM(B20:N20)</f>
        <v>609415.6400000001</v>
      </c>
      <c r="W20" s="62"/>
    </row>
    <row r="21" spans="1:15" ht="18.75" customHeight="1">
      <c r="A21" s="26" t="s">
        <v>36</v>
      </c>
      <c r="B21" s="30">
        <v>27740.84</v>
      </c>
      <c r="C21" s="30">
        <v>19880.05</v>
      </c>
      <c r="D21" s="30">
        <v>15255.37</v>
      </c>
      <c r="E21" s="30">
        <v>6034.42</v>
      </c>
      <c r="F21" s="30">
        <v>15767.25</v>
      </c>
      <c r="G21" s="30">
        <v>24921.58</v>
      </c>
      <c r="H21" s="30">
        <v>2732.77</v>
      </c>
      <c r="I21" s="30">
        <v>21901.87</v>
      </c>
      <c r="J21" s="30">
        <v>18982.25</v>
      </c>
      <c r="K21" s="30">
        <v>29331.73</v>
      </c>
      <c r="L21" s="30">
        <v>25189.53</v>
      </c>
      <c r="M21" s="30">
        <v>14062.88</v>
      </c>
      <c r="N21" s="30">
        <v>7097.96</v>
      </c>
      <c r="O21" s="30">
        <f t="shared" si="5"/>
        <v>228898.50000000003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1255.71</v>
      </c>
      <c r="C24" s="30">
        <v>940.48</v>
      </c>
      <c r="D24" s="30">
        <v>862.32</v>
      </c>
      <c r="E24" s="30">
        <v>252.71</v>
      </c>
      <c r="F24" s="30">
        <v>844.09</v>
      </c>
      <c r="G24" s="30">
        <v>1091.58</v>
      </c>
      <c r="H24" s="30">
        <v>198</v>
      </c>
      <c r="I24" s="30">
        <v>838.88</v>
      </c>
      <c r="J24" s="30">
        <v>836.27</v>
      </c>
      <c r="K24" s="30">
        <v>1122.85</v>
      </c>
      <c r="L24" s="30">
        <v>1005.61</v>
      </c>
      <c r="M24" s="30">
        <v>489.78</v>
      </c>
      <c r="N24" s="30">
        <v>226.65</v>
      </c>
      <c r="O24" s="30">
        <f t="shared" si="5"/>
        <v>9964.930000000002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627.31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812.55</v>
      </c>
      <c r="L25" s="30">
        <v>721.22</v>
      </c>
      <c r="M25" s="30">
        <v>408.2</v>
      </c>
      <c r="N25" s="30">
        <v>213.89</v>
      </c>
      <c r="O25" s="30">
        <f t="shared" si="5"/>
        <v>7557.77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-409840.55</v>
      </c>
      <c r="C29" s="30">
        <f>+C30+C32+C52+C53+C56-C57</f>
        <v>-310561.67</v>
      </c>
      <c r="D29" s="30">
        <f t="shared" si="6"/>
        <v>-274278.67</v>
      </c>
      <c r="E29" s="30">
        <f t="shared" si="6"/>
        <v>-5594</v>
      </c>
      <c r="F29" s="30">
        <f t="shared" si="6"/>
        <v>-276929.26</v>
      </c>
      <c r="G29" s="30">
        <f t="shared" si="6"/>
        <v>-32672.29</v>
      </c>
      <c r="H29" s="30">
        <f t="shared" si="6"/>
        <v>-56986.68</v>
      </c>
      <c r="I29" s="30">
        <f t="shared" si="6"/>
        <v>-271642.69</v>
      </c>
      <c r="J29" s="30">
        <f t="shared" si="6"/>
        <v>-29241.8</v>
      </c>
      <c r="K29" s="30">
        <f t="shared" si="6"/>
        <v>-390188.52999999997</v>
      </c>
      <c r="L29" s="30">
        <f t="shared" si="6"/>
        <v>-337848.63</v>
      </c>
      <c r="M29" s="30">
        <f t="shared" si="6"/>
        <v>-12328.68</v>
      </c>
      <c r="N29" s="30">
        <f t="shared" si="6"/>
        <v>-7429.15</v>
      </c>
      <c r="O29" s="30">
        <f t="shared" si="6"/>
        <v>-2415542.6</v>
      </c>
    </row>
    <row r="30" spans="1:15" ht="18.75" customHeight="1">
      <c r="A30" s="26" t="s">
        <v>39</v>
      </c>
      <c r="B30" s="31">
        <f>+B31</f>
        <v>-33858</v>
      </c>
      <c r="C30" s="31">
        <f>+C31</f>
        <v>-35332</v>
      </c>
      <c r="D30" s="31">
        <f aca="true" t="shared" si="7" ref="D30:O30">+D31</f>
        <v>-26483.6</v>
      </c>
      <c r="E30" s="31">
        <f t="shared" si="7"/>
        <v>-4188.8</v>
      </c>
      <c r="F30" s="31">
        <f t="shared" si="7"/>
        <v>-20235.6</v>
      </c>
      <c r="G30" s="31">
        <f t="shared" si="7"/>
        <v>-26602.4</v>
      </c>
      <c r="H30" s="31">
        <f t="shared" si="7"/>
        <v>-4180</v>
      </c>
      <c r="I30" s="31">
        <f t="shared" si="7"/>
        <v>-32978</v>
      </c>
      <c r="J30" s="31">
        <f t="shared" si="7"/>
        <v>-24591.6</v>
      </c>
      <c r="K30" s="31">
        <f t="shared" si="7"/>
        <v>-23944.8</v>
      </c>
      <c r="L30" s="31">
        <f t="shared" si="7"/>
        <v>-17256.8</v>
      </c>
      <c r="M30" s="31">
        <f t="shared" si="7"/>
        <v>-9605.2</v>
      </c>
      <c r="N30" s="31">
        <f t="shared" si="7"/>
        <v>-6168.8</v>
      </c>
      <c r="O30" s="31">
        <f t="shared" si="7"/>
        <v>-265425.6</v>
      </c>
    </row>
    <row r="31" spans="1:26" ht="18.75" customHeight="1">
      <c r="A31" s="27" t="s">
        <v>40</v>
      </c>
      <c r="B31" s="16">
        <f>ROUND((-B9)*$G$3,2)</f>
        <v>-33858</v>
      </c>
      <c r="C31" s="16">
        <f aca="true" t="shared" si="8" ref="C31:N31">ROUND((-C9)*$G$3,2)</f>
        <v>-35332</v>
      </c>
      <c r="D31" s="16">
        <f t="shared" si="8"/>
        <v>-26483.6</v>
      </c>
      <c r="E31" s="16">
        <f t="shared" si="8"/>
        <v>-4188.8</v>
      </c>
      <c r="F31" s="16">
        <f t="shared" si="8"/>
        <v>-20235.6</v>
      </c>
      <c r="G31" s="16">
        <f t="shared" si="8"/>
        <v>-26602.4</v>
      </c>
      <c r="H31" s="16">
        <f t="shared" si="8"/>
        <v>-4180</v>
      </c>
      <c r="I31" s="16">
        <f t="shared" si="8"/>
        <v>-32978</v>
      </c>
      <c r="J31" s="16">
        <f t="shared" si="8"/>
        <v>-24591.6</v>
      </c>
      <c r="K31" s="16">
        <f t="shared" si="8"/>
        <v>-23944.8</v>
      </c>
      <c r="L31" s="16">
        <f t="shared" si="8"/>
        <v>-17256.8</v>
      </c>
      <c r="M31" s="16">
        <f t="shared" si="8"/>
        <v>-9605.2</v>
      </c>
      <c r="N31" s="16">
        <f t="shared" si="8"/>
        <v>-6168.8</v>
      </c>
      <c r="O31" s="32">
        <f aca="true" t="shared" si="9" ref="O31:O57">SUM(B31:N31)</f>
        <v>-265425.6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-375982.55</v>
      </c>
      <c r="C32" s="31">
        <f aca="true" t="shared" si="10" ref="C32:O32">SUM(C33:C50)</f>
        <v>-275229.67</v>
      </c>
      <c r="D32" s="31">
        <f t="shared" si="10"/>
        <v>-247795.07</v>
      </c>
      <c r="E32" s="31">
        <f t="shared" si="10"/>
        <v>-1405.2</v>
      </c>
      <c r="F32" s="31">
        <f t="shared" si="10"/>
        <v>-256693.66</v>
      </c>
      <c r="G32" s="31">
        <f t="shared" si="10"/>
        <v>-6069.89</v>
      </c>
      <c r="H32" s="31">
        <f t="shared" si="10"/>
        <v>-52806.68</v>
      </c>
      <c r="I32" s="31">
        <f t="shared" si="10"/>
        <v>-238664.69</v>
      </c>
      <c r="J32" s="31">
        <f t="shared" si="10"/>
        <v>-4650.2</v>
      </c>
      <c r="K32" s="31">
        <f t="shared" si="10"/>
        <v>-366243.73</v>
      </c>
      <c r="L32" s="31">
        <f t="shared" si="10"/>
        <v>-320591.83</v>
      </c>
      <c r="M32" s="31">
        <f t="shared" si="10"/>
        <v>-2723.48</v>
      </c>
      <c r="N32" s="31">
        <f t="shared" si="10"/>
        <v>-1260.35</v>
      </c>
      <c r="O32" s="31">
        <f t="shared" si="10"/>
        <v>-2150117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-369000</v>
      </c>
      <c r="C39" s="33">
        <v>-270000</v>
      </c>
      <c r="D39" s="33">
        <v>-243000</v>
      </c>
      <c r="E39" s="33">
        <v>0</v>
      </c>
      <c r="F39" s="33">
        <v>-252000</v>
      </c>
      <c r="G39" s="33">
        <v>0</v>
      </c>
      <c r="H39" s="33">
        <v>-51300</v>
      </c>
      <c r="I39" s="33">
        <v>-234000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-2094300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-6982.55</v>
      </c>
      <c r="C41" s="33">
        <v>-5229.67</v>
      </c>
      <c r="D41" s="33">
        <v>-4795.07</v>
      </c>
      <c r="E41" s="33">
        <v>-1405.2</v>
      </c>
      <c r="F41" s="33">
        <v>-4693.66</v>
      </c>
      <c r="G41" s="33">
        <v>-6069.89</v>
      </c>
      <c r="H41" s="33">
        <v>-1100.98</v>
      </c>
      <c r="I41" s="33">
        <v>-4664.69</v>
      </c>
      <c r="J41" s="33">
        <v>-4650.2</v>
      </c>
      <c r="K41" s="33">
        <v>-6243.73</v>
      </c>
      <c r="L41" s="33">
        <v>-5591.83</v>
      </c>
      <c r="M41" s="33">
        <v>-2723.48</v>
      </c>
      <c r="N41" s="33">
        <v>-1260.35</v>
      </c>
      <c r="O41" s="33">
        <f t="shared" si="9"/>
        <v>-55411.3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-405.7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-405.7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162086.34000000003</v>
      </c>
      <c r="C55" s="36">
        <f t="shared" si="12"/>
        <v>97243.02999999997</v>
      </c>
      <c r="D55" s="36">
        <f t="shared" si="12"/>
        <v>108725.58000000002</v>
      </c>
      <c r="E55" s="36">
        <f t="shared" si="12"/>
        <v>105930.79999999999</v>
      </c>
      <c r="F55" s="36">
        <f t="shared" si="12"/>
        <v>94530.79999999999</v>
      </c>
      <c r="G55" s="36">
        <f t="shared" si="12"/>
        <v>453815.66000000003</v>
      </c>
      <c r="H55" s="36">
        <f t="shared" si="12"/>
        <v>32657.91999999999</v>
      </c>
      <c r="I55" s="36">
        <f t="shared" si="12"/>
        <v>112269.81999999995</v>
      </c>
      <c r="J55" s="36">
        <f t="shared" si="12"/>
        <v>336846.68000000005</v>
      </c>
      <c r="K55" s="36">
        <f t="shared" si="12"/>
        <v>108192.66999999993</v>
      </c>
      <c r="L55" s="36">
        <f t="shared" si="12"/>
        <v>113163.35999999987</v>
      </c>
      <c r="M55" s="36">
        <f t="shared" si="12"/>
        <v>216032.24</v>
      </c>
      <c r="N55" s="36">
        <f t="shared" si="12"/>
        <v>95694.44</v>
      </c>
      <c r="O55" s="36">
        <f>SUM(B55:N55)</f>
        <v>2037189.34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162086.34</v>
      </c>
      <c r="C61" s="51">
        <f t="shared" si="13"/>
        <v>97243.03</v>
      </c>
      <c r="D61" s="51">
        <f t="shared" si="13"/>
        <v>108725.58</v>
      </c>
      <c r="E61" s="51">
        <f t="shared" si="13"/>
        <v>105930.8</v>
      </c>
      <c r="F61" s="51">
        <f t="shared" si="13"/>
        <v>94530.8</v>
      </c>
      <c r="G61" s="51">
        <f t="shared" si="13"/>
        <v>453815.66</v>
      </c>
      <c r="H61" s="51">
        <f t="shared" si="13"/>
        <v>32657.92</v>
      </c>
      <c r="I61" s="51">
        <f t="shared" si="13"/>
        <v>112269.82</v>
      </c>
      <c r="J61" s="51">
        <f t="shared" si="13"/>
        <v>336846.69</v>
      </c>
      <c r="K61" s="51">
        <f t="shared" si="13"/>
        <v>108192.67</v>
      </c>
      <c r="L61" s="51">
        <f t="shared" si="13"/>
        <v>113163.36</v>
      </c>
      <c r="M61" s="51">
        <f t="shared" si="13"/>
        <v>216032.24</v>
      </c>
      <c r="N61" s="51">
        <f t="shared" si="13"/>
        <v>95694.43</v>
      </c>
      <c r="O61" s="36">
        <f t="shared" si="13"/>
        <v>2037189.3399999999</v>
      </c>
      <c r="Q61"/>
    </row>
    <row r="62" spans="1:18" ht="18.75" customHeight="1">
      <c r="A62" s="26" t="s">
        <v>54</v>
      </c>
      <c r="B62" s="51">
        <v>142612.74</v>
      </c>
      <c r="C62" s="51">
        <v>75671.81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218284.55</v>
      </c>
      <c r="P62"/>
      <c r="Q62"/>
      <c r="R62" s="43"/>
    </row>
    <row r="63" spans="1:16" ht="18.75" customHeight="1">
      <c r="A63" s="26" t="s">
        <v>55</v>
      </c>
      <c r="B63" s="51">
        <v>19473.6</v>
      </c>
      <c r="C63" s="51">
        <v>21571.22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41044.82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108725.58</v>
      </c>
      <c r="E64" s="52">
        <v>0</v>
      </c>
      <c r="F64" s="52">
        <v>0</v>
      </c>
      <c r="G64" s="52">
        <v>0</v>
      </c>
      <c r="H64" s="51">
        <v>32657.92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141383.5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105930.8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105930.8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94530.8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94530.8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453815.66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453815.66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112269.82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112269.82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336846.69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336846.69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108192.67</v>
      </c>
      <c r="L70" s="31">
        <v>113163.36</v>
      </c>
      <c r="M70" s="52">
        <v>0</v>
      </c>
      <c r="N70" s="52">
        <v>0</v>
      </c>
      <c r="O70" s="36">
        <f t="shared" si="14"/>
        <v>221356.03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216032.24</v>
      </c>
      <c r="N71" s="52">
        <v>0</v>
      </c>
      <c r="O71" s="36">
        <f t="shared" si="14"/>
        <v>216032.24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95694.43</v>
      </c>
      <c r="O72" s="55">
        <f t="shared" si="14"/>
        <v>95694.43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2022-07-12T17:51:46Z</dcterms:modified>
  <cp:category/>
  <cp:version/>
  <cp:contentType/>
  <cp:contentStatus/>
</cp:coreProperties>
</file>