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<sst xmlns="http://schemas.openxmlformats.org/spreadsheetml/2006/main" count="90" uniqueCount="87">
  <si>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</si>
  <si>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</si>
  <si>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</si>
  <si>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</si>
  <si>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</si>
  <si>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</si>
  <si>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</si>
  <si>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</si>
  <si>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</si>
  <si>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</si>
  <si>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</si>
  <si>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</si>
  <si>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</si>
  <si>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</si>
  <si>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</si>
  <si>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</si>
  <si>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</si>
  <si>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</si>
  <si>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</si>
  <si>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</si>
  <si>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</si>
  <si>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</si>
  <si>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</si>
  <si>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</si>
  <si>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</si>
  <si>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</si>
  <si>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</si>
  <si>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</si>
  <si>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</si>
  <si>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</si>
  <si>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</si>
  <si>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</si>
  <si>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</si>
  <si>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</si>
  <si>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</si>
  <si>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</si>
  <si>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</si>
  <si>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</si>
  <si>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</si>
  <si>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</si>
  <si>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</si>
  <si>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</si>
  <si>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</si>
  <si>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</si>
  <si>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</si>
  <si>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</si>
  <si>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</si>
  <si>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</si>
  <si>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</si>
  <si>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</si>
  <si>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</si>
  <si>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</si>
  <si>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</si>
  <si>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</si>
  <si>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</si>
  <si>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</si>
  <si>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</si>
  <si>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</si>
  <si>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</si>
  <si>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</si>
  <si>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</si>
  <si>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</si>
  <si>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</si>
  <si>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</si>
  <si>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</si>
  <si>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01/07/22 - VENCIMENTO 08/07/22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</si>
  <si>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</si>
  <si>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</si>
  <si>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</si>
  <si>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</si>
  <si>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</si>
  <si>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</si>
  <si>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</si>
  <si>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</si>
  <si>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</si>
  <si>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</si>
  <si>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</si>
  <si>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</si>
  <si>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 xml:space="preserve">5.4. Revisão de Remuneração pelo Serviço Atende </t>
  </si>
  <si>
    <t>5.2.12. Remuneração da Implantação de Wi-Fi (1)</t>
  </si>
  <si>
    <t>5.2.13. Remuneração da Implantação de UCP (1)</t>
  </si>
  <si>
    <t>5.2.14. Remuneração da Implantação de Telemetria (1)</t>
  </si>
  <si>
    <t>5.2.15. Remuneração da Implantação Botão de Emergência (1)</t>
  </si>
  <si>
    <t>5.2.16. Remuneração da Implantação Terminal de Dados (1)</t>
  </si>
  <si>
    <t>5.2.17. Remuneração da Manutenção de Validadores (1)</t>
  </si>
  <si>
    <t>5.2.18. Remuneração da Implantação de Validadores (1)</t>
  </si>
  <si>
    <t>Nota: (1) Valores premilinares referentes ao mês de junho/22.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</si>
</sst>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370439</v>
      </c>
      <c r="C7" s="9">
        <f t="shared" si="0"/>
        <v>263957</v>
      </c>
      <c r="D7" s="9">
        <f t="shared" si="0"/>
        <v>263750</v>
      </c>
      <c r="E7" s="9">
        <f t="shared" si="0"/>
        <v>63304</v>
      </c>
      <c r="F7" s="9">
        <f t="shared" si="0"/>
        <v>224758</v>
      </c>
      <c r="G7" s="9">
        <f t="shared" si="0"/>
        <v>350958</v>
      </c>
      <c r="H7" s="9">
        <f t="shared" si="0"/>
        <v>42007</v>
      </c>
      <c r="I7" s="9">
        <f t="shared" si="0"/>
        <v>276128</v>
      </c>
      <c r="J7" s="9">
        <f t="shared" si="0"/>
        <v>228839</v>
      </c>
      <c r="K7" s="9">
        <f t="shared" si="0"/>
        <v>341472</v>
      </c>
      <c r="L7" s="9">
        <f t="shared" si="0"/>
        <v>261925</v>
      </c>
      <c r="M7" s="9">
        <f t="shared" si="0"/>
        <v>123685</v>
      </c>
      <c r="N7" s="9">
        <f t="shared" si="0"/>
        <v>77960</v>
      </c>
      <c r="O7" s="9">
        <f t="shared" si="0"/>
        <v>2889182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13557</v>
      </c>
      <c r="C8" s="11">
        <f t="shared" si="1"/>
        <v>14590</v>
      </c>
      <c r="D8" s="11">
        <f t="shared" si="1"/>
        <v>10393</v>
      </c>
      <c r="E8" s="11">
        <f t="shared" si="1"/>
        <v>2139</v>
      </c>
      <c r="F8" s="11">
        <f t="shared" si="1"/>
        <v>8349</v>
      </c>
      <c r="G8" s="11">
        <f t="shared" si="1"/>
        <v>11939</v>
      </c>
      <c r="H8" s="11">
        <f t="shared" si="1"/>
        <v>1988</v>
      </c>
      <c r="I8" s="11">
        <f t="shared" si="1"/>
        <v>15637</v>
      </c>
      <c r="J8" s="11">
        <f t="shared" si="1"/>
        <v>10933</v>
      </c>
      <c r="K8" s="11">
        <f t="shared" si="1"/>
        <v>8726</v>
      </c>
      <c r="L8" s="11">
        <f t="shared" si="1"/>
        <v>7227</v>
      </c>
      <c r="M8" s="11">
        <f t="shared" si="1"/>
        <v>5250</v>
      </c>
      <c r="N8" s="11">
        <f t="shared" si="1"/>
        <v>4130</v>
      </c>
      <c r="O8" s="11">
        <f t="shared" si="1"/>
        <v>114858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13557</v>
      </c>
      <c r="C9" s="11">
        <v>14590</v>
      </c>
      <c r="D9" s="11">
        <v>10393</v>
      </c>
      <c r="E9" s="11">
        <v>2139</v>
      </c>
      <c r="F9" s="11">
        <v>8349</v>
      </c>
      <c r="G9" s="11">
        <v>11939</v>
      </c>
      <c r="H9" s="11">
        <v>1988</v>
      </c>
      <c r="I9" s="11">
        <v>15635</v>
      </c>
      <c r="J9" s="11">
        <v>10933</v>
      </c>
      <c r="K9" s="11">
        <v>8714</v>
      </c>
      <c r="L9" s="11">
        <v>7226</v>
      </c>
      <c r="M9" s="11">
        <v>5243</v>
      </c>
      <c r="N9" s="11">
        <v>4110</v>
      </c>
      <c r="O9" s="11">
        <f>SUM(B9:N9)</f>
        <v>114816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12</v>
      </c>
      <c r="L10" s="13">
        <v>1</v>
      </c>
      <c r="M10" s="13">
        <v>7</v>
      </c>
      <c r="N10" s="13">
        <v>20</v>
      </c>
      <c r="O10" s="11">
        <f>SUM(B10:N10)</f>
        <v>42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356882</v>
      </c>
      <c r="C11" s="13">
        <v>249367</v>
      </c>
      <c r="D11" s="13">
        <v>253357</v>
      </c>
      <c r="E11" s="13">
        <v>61165</v>
      </c>
      <c r="F11" s="13">
        <v>216409</v>
      </c>
      <c r="G11" s="13">
        <v>339019</v>
      </c>
      <c r="H11" s="13">
        <v>40019</v>
      </c>
      <c r="I11" s="13">
        <v>260491</v>
      </c>
      <c r="J11" s="13">
        <v>217906</v>
      </c>
      <c r="K11" s="13">
        <v>332746</v>
      </c>
      <c r="L11" s="13">
        <v>254698</v>
      </c>
      <c r="M11" s="13">
        <v>118435</v>
      </c>
      <c r="N11" s="13">
        <v>73830</v>
      </c>
      <c r="O11" s="11">
        <f>SUM(B11:N11)</f>
        <v>2774324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1.154393845646633</v>
      </c>
      <c r="C16" s="19">
        <v>1.175271201903797</v>
      </c>
      <c r="D16" s="19">
        <v>1.199308183859398</v>
      </c>
      <c r="E16" s="19">
        <v>0.877298741379476</v>
      </c>
      <c r="F16" s="19">
        <v>1.25101988579435</v>
      </c>
      <c r="G16" s="19">
        <v>1.378079722960238</v>
      </c>
      <c r="H16" s="19">
        <v>1.559936026593472</v>
      </c>
      <c r="I16" s="19">
        <v>1.117244763566036</v>
      </c>
      <c r="J16" s="19">
        <v>1.216642406047269</v>
      </c>
      <c r="K16" s="19">
        <v>1.096329497141811</v>
      </c>
      <c r="L16" s="19">
        <v>1.142368675770696</v>
      </c>
      <c r="M16" s="19">
        <v>1.173591712548176</v>
      </c>
      <c r="N16" s="19">
        <v>1.077824900902734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1392330.0400000003</v>
      </c>
      <c r="C18" s="24">
        <f t="shared" si="2"/>
        <v>1018207.7100000001</v>
      </c>
      <c r="D18" s="24">
        <f t="shared" si="2"/>
        <v>899282.4200000002</v>
      </c>
      <c r="E18" s="24">
        <f t="shared" si="2"/>
        <v>276085.38</v>
      </c>
      <c r="F18" s="24">
        <f t="shared" si="2"/>
        <v>923106.4500000002</v>
      </c>
      <c r="G18" s="24">
        <f t="shared" si="2"/>
        <v>1329831.0999999999</v>
      </c>
      <c r="H18" s="24">
        <f t="shared" si="2"/>
        <v>237724.48</v>
      </c>
      <c r="I18" s="24">
        <f t="shared" si="2"/>
        <v>1014499.3300000001</v>
      </c>
      <c r="J18" s="24">
        <f t="shared" si="2"/>
        <v>906159.18</v>
      </c>
      <c r="K18" s="24">
        <f t="shared" si="2"/>
        <v>1179867.69</v>
      </c>
      <c r="L18" s="24">
        <f t="shared" si="2"/>
        <v>1078813.38</v>
      </c>
      <c r="M18" s="24">
        <f t="shared" si="2"/>
        <v>605615.9900000001</v>
      </c>
      <c r="N18" s="24">
        <f t="shared" si="2"/>
        <v>312124.5800000001</v>
      </c>
      <c r="O18" s="24">
        <f>O19+O20+O21+O22+O23+O24+O25+O27</f>
        <v>11170129.419999998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1087757.08</v>
      </c>
      <c r="C19" s="30">
        <f t="shared" si="3"/>
        <v>800713.56</v>
      </c>
      <c r="D19" s="30">
        <f t="shared" si="3"/>
        <v>701680.5</v>
      </c>
      <c r="E19" s="30">
        <f t="shared" si="3"/>
        <v>287710.35</v>
      </c>
      <c r="F19" s="30">
        <f t="shared" si="3"/>
        <v>693063.77</v>
      </c>
      <c r="G19" s="30">
        <f t="shared" si="3"/>
        <v>890450.64</v>
      </c>
      <c r="H19" s="30">
        <f t="shared" si="3"/>
        <v>143096.85</v>
      </c>
      <c r="I19" s="30">
        <f t="shared" si="3"/>
        <v>831725.15</v>
      </c>
      <c r="J19" s="30">
        <f t="shared" si="3"/>
        <v>693290.63</v>
      </c>
      <c r="K19" s="30">
        <f t="shared" si="3"/>
        <v>977873.37</v>
      </c>
      <c r="L19" s="30">
        <f t="shared" si="3"/>
        <v>854058.85</v>
      </c>
      <c r="M19" s="30">
        <f t="shared" si="3"/>
        <v>465377.18</v>
      </c>
      <c r="N19" s="30">
        <f t="shared" si="3"/>
        <v>264962.65</v>
      </c>
      <c r="O19" s="30">
        <f>SUM(B19:N19)</f>
        <v>8691760.58</v>
      </c>
    </row>
    <row r="20" spans="1:23" ht="18.75" customHeight="1">
      <c r="A20" s="26" t="s">
        <v>35</v>
      </c>
      <c r="B20" s="30">
        <f>IF(B16&lt;&gt;0,ROUND((B16-1)*B19,2),0)</f>
        <v>167943</v>
      </c>
      <c r="C20" s="30">
        <f aca="true" t="shared" si="4" ref="C20:N20">IF(C16&lt;&gt;0,ROUND((C16-1)*C19,2),0)</f>
        <v>140342.03</v>
      </c>
      <c r="D20" s="30">
        <f t="shared" si="4"/>
        <v>139850.67</v>
      </c>
      <c r="E20" s="30">
        <f t="shared" si="4"/>
        <v>-35302.42</v>
      </c>
      <c r="F20" s="30">
        <f t="shared" si="4"/>
        <v>173972.79</v>
      </c>
      <c r="G20" s="30">
        <f t="shared" si="4"/>
        <v>336661.33</v>
      </c>
      <c r="H20" s="30">
        <f t="shared" si="4"/>
        <v>80125.08</v>
      </c>
      <c r="I20" s="30">
        <f t="shared" si="4"/>
        <v>97515.42</v>
      </c>
      <c r="J20" s="30">
        <f t="shared" si="4"/>
        <v>150196.15</v>
      </c>
      <c r="K20" s="30">
        <f t="shared" si="4"/>
        <v>94198.05</v>
      </c>
      <c r="L20" s="30">
        <f t="shared" si="4"/>
        <v>121591.23</v>
      </c>
      <c r="M20" s="30">
        <f t="shared" si="4"/>
        <v>80785.62</v>
      </c>
      <c r="N20" s="30">
        <f t="shared" si="4"/>
        <v>20620.69</v>
      </c>
      <c r="O20" s="30">
        <f aca="true" t="shared" si="5" ref="O19:O27">SUM(B20:N20)</f>
        <v>1568499.6400000001</v>
      </c>
      <c r="W20" s="62"/>
    </row>
    <row r="21" spans="1:15" ht="18.75" customHeight="1">
      <c r="A21" s="26" t="s">
        <v>36</v>
      </c>
      <c r="B21" s="30">
        <v>70113.52</v>
      </c>
      <c r="C21" s="30">
        <v>47583.67</v>
      </c>
      <c r="D21" s="30">
        <v>30689.84</v>
      </c>
      <c r="E21" s="30">
        <v>12542.18</v>
      </c>
      <c r="F21" s="30">
        <v>35913.4</v>
      </c>
      <c r="G21" s="30">
        <v>56575.07</v>
      </c>
      <c r="H21" s="30">
        <v>6376.89</v>
      </c>
      <c r="I21" s="30">
        <v>39901.44</v>
      </c>
      <c r="J21" s="30">
        <v>40823.99</v>
      </c>
      <c r="K21" s="30">
        <v>62913.96</v>
      </c>
      <c r="L21" s="30">
        <v>58556.27</v>
      </c>
      <c r="M21" s="30">
        <v>27395.55</v>
      </c>
      <c r="N21" s="30">
        <v>15670.34</v>
      </c>
      <c r="O21" s="30">
        <f t="shared" si="5"/>
        <v>505056.12000000005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68</v>
      </c>
      <c r="B24" s="30">
        <v>1102</v>
      </c>
      <c r="C24" s="30">
        <v>823.25</v>
      </c>
      <c r="D24" s="30">
        <v>719.04</v>
      </c>
      <c r="E24" s="30">
        <v>221.44</v>
      </c>
      <c r="F24" s="30">
        <v>742.48</v>
      </c>
      <c r="G24" s="30">
        <v>1065.53</v>
      </c>
      <c r="H24" s="30">
        <v>190.18</v>
      </c>
      <c r="I24" s="30">
        <v>805.01</v>
      </c>
      <c r="J24" s="30">
        <v>729.46</v>
      </c>
      <c r="K24" s="30">
        <v>943.09</v>
      </c>
      <c r="L24" s="30">
        <v>859.72</v>
      </c>
      <c r="M24" s="30">
        <v>476.75</v>
      </c>
      <c r="N24" s="30">
        <v>247.48</v>
      </c>
      <c r="O24" s="30">
        <f t="shared" si="5"/>
        <v>8925.43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627.31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812.55</v>
      </c>
      <c r="L25" s="30">
        <v>721.22</v>
      </c>
      <c r="M25" s="30">
        <v>408.2</v>
      </c>
      <c r="N25" s="30">
        <v>213.89</v>
      </c>
      <c r="O25" s="30">
        <f t="shared" si="5"/>
        <v>7557.77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-1086927.6800000002</v>
      </c>
      <c r="C29" s="30">
        <f>+C30+C32+C52+C53+C56-C57</f>
        <v>-815153.53</v>
      </c>
      <c r="D29" s="30">
        <f t="shared" si="6"/>
        <v>-668223.12</v>
      </c>
      <c r="E29" s="30">
        <f t="shared" si="6"/>
        <v>-4175.759999999999</v>
      </c>
      <c r="F29" s="30">
        <f t="shared" si="6"/>
        <v>-745246.3300000001</v>
      </c>
      <c r="G29" s="30">
        <f t="shared" si="6"/>
        <v>-6961.540000000234</v>
      </c>
      <c r="H29" s="30">
        <f t="shared" si="6"/>
        <v>-173095.15</v>
      </c>
      <c r="I29" s="30">
        <f t="shared" si="6"/>
        <v>-799009.44</v>
      </c>
      <c r="J29" s="30">
        <f t="shared" si="6"/>
        <v>-79041.54</v>
      </c>
      <c r="K29" s="30">
        <f t="shared" si="6"/>
        <v>-916908.55</v>
      </c>
      <c r="L29" s="30">
        <f t="shared" si="6"/>
        <v>-835337.94</v>
      </c>
      <c r="M29" s="30">
        <f t="shared" si="6"/>
        <v>-12983.849999999999</v>
      </c>
      <c r="N29" s="30">
        <f t="shared" si="6"/>
        <v>40016.78000000001</v>
      </c>
      <c r="O29" s="30">
        <f t="shared" si="6"/>
        <v>-6103047.650000001</v>
      </c>
    </row>
    <row r="30" spans="1:15" ht="18.75" customHeight="1">
      <c r="A30" s="26" t="s">
        <v>39</v>
      </c>
      <c r="B30" s="31">
        <f>+B31</f>
        <v>-59650.8</v>
      </c>
      <c r="C30" s="31">
        <f>+C31</f>
        <v>-64196</v>
      </c>
      <c r="D30" s="31">
        <f aca="true" t="shared" si="7" ref="D30:O30">+D31</f>
        <v>-45729.2</v>
      </c>
      <c r="E30" s="31">
        <f t="shared" si="7"/>
        <v>-9411.6</v>
      </c>
      <c r="F30" s="31">
        <f t="shared" si="7"/>
        <v>-36735.6</v>
      </c>
      <c r="G30" s="31">
        <f t="shared" si="7"/>
        <v>-52531.6</v>
      </c>
      <c r="H30" s="31">
        <f t="shared" si="7"/>
        <v>-8747.2</v>
      </c>
      <c r="I30" s="31">
        <f t="shared" si="7"/>
        <v>-68794</v>
      </c>
      <c r="J30" s="31">
        <f t="shared" si="7"/>
        <v>-48105.2</v>
      </c>
      <c r="K30" s="31">
        <f t="shared" si="7"/>
        <v>-38341.6</v>
      </c>
      <c r="L30" s="31">
        <f t="shared" si="7"/>
        <v>-31794.4</v>
      </c>
      <c r="M30" s="31">
        <f t="shared" si="7"/>
        <v>-23069.2</v>
      </c>
      <c r="N30" s="31">
        <f t="shared" si="7"/>
        <v>-18084</v>
      </c>
      <c r="O30" s="31">
        <f t="shared" si="7"/>
        <v>-505190.4</v>
      </c>
    </row>
    <row r="31" spans="1:26" ht="18.75" customHeight="1">
      <c r="A31" s="27" t="s">
        <v>40</v>
      </c>
      <c r="B31" s="16">
        <f>ROUND((-B9)*$G$3,2)</f>
        <v>-59650.8</v>
      </c>
      <c r="C31" s="16">
        <f aca="true" t="shared" si="8" ref="C31:N31">ROUND((-C9)*$G$3,2)</f>
        <v>-64196</v>
      </c>
      <c r="D31" s="16">
        <f t="shared" si="8"/>
        <v>-45729.2</v>
      </c>
      <c r="E31" s="16">
        <f t="shared" si="8"/>
        <v>-9411.6</v>
      </c>
      <c r="F31" s="16">
        <f t="shared" si="8"/>
        <v>-36735.6</v>
      </c>
      <c r="G31" s="16">
        <f t="shared" si="8"/>
        <v>-52531.6</v>
      </c>
      <c r="H31" s="16">
        <f t="shared" si="8"/>
        <v>-8747.2</v>
      </c>
      <c r="I31" s="16">
        <f t="shared" si="8"/>
        <v>-68794</v>
      </c>
      <c r="J31" s="16">
        <f t="shared" si="8"/>
        <v>-48105.2</v>
      </c>
      <c r="K31" s="16">
        <f t="shared" si="8"/>
        <v>-38341.6</v>
      </c>
      <c r="L31" s="16">
        <f t="shared" si="8"/>
        <v>-31794.4</v>
      </c>
      <c r="M31" s="16">
        <f t="shared" si="8"/>
        <v>-23069.2</v>
      </c>
      <c r="N31" s="16">
        <f t="shared" si="8"/>
        <v>-18084</v>
      </c>
      <c r="O31" s="32">
        <f aca="true" t="shared" si="9" ref="O31:O57">SUM(B31:N31)</f>
        <v>-505190.4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-1027276.8800000001</v>
      </c>
      <c r="C32" s="31">
        <f aca="true" t="shared" si="10" ref="C32:O32">SUM(C33:C50)</f>
        <v>-750957.53</v>
      </c>
      <c r="D32" s="31">
        <f t="shared" si="10"/>
        <v>-622493.92</v>
      </c>
      <c r="E32" s="31">
        <f t="shared" si="10"/>
        <v>5235.840000000001</v>
      </c>
      <c r="F32" s="31">
        <f t="shared" si="10"/>
        <v>-708510.7300000001</v>
      </c>
      <c r="G32" s="31">
        <f t="shared" si="10"/>
        <v>45570.059999999765</v>
      </c>
      <c r="H32" s="31">
        <f t="shared" si="10"/>
        <v>-164347.94999999998</v>
      </c>
      <c r="I32" s="31">
        <f t="shared" si="10"/>
        <v>-730215.44</v>
      </c>
      <c r="J32" s="31">
        <f t="shared" si="10"/>
        <v>-30936.34</v>
      </c>
      <c r="K32" s="31">
        <f t="shared" si="10"/>
        <v>-878566.9500000001</v>
      </c>
      <c r="L32" s="31">
        <f t="shared" si="10"/>
        <v>-803543.5399999999</v>
      </c>
      <c r="M32" s="31">
        <f t="shared" si="10"/>
        <v>10085.350000000002</v>
      </c>
      <c r="N32" s="31">
        <f t="shared" si="10"/>
        <v>58100.78000000001</v>
      </c>
      <c r="O32" s="31">
        <f t="shared" si="10"/>
        <v>-5597857.250000001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-24992.73</v>
      </c>
      <c r="E33" s="33">
        <v>0</v>
      </c>
      <c r="F33" s="33">
        <v>-22672.89</v>
      </c>
      <c r="G33" s="33">
        <v>0</v>
      </c>
      <c r="H33" s="33">
        <v>-9144.33</v>
      </c>
      <c r="I33" s="33">
        <v>0</v>
      </c>
      <c r="J33" s="33">
        <v>-26880.09</v>
      </c>
      <c r="K33" s="33">
        <v>0</v>
      </c>
      <c r="L33" s="33">
        <v>0</v>
      </c>
      <c r="M33" s="33">
        <v>-198</v>
      </c>
      <c r="N33" s="33">
        <v>-792</v>
      </c>
      <c r="O33" s="33">
        <f t="shared" si="9"/>
        <v>-84680.04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-6127.84</v>
      </c>
      <c r="C41" s="33">
        <v>-4577.77</v>
      </c>
      <c r="D41" s="33">
        <v>-3998.3</v>
      </c>
      <c r="E41" s="33">
        <v>-1231.36</v>
      </c>
      <c r="F41" s="33">
        <v>-4128.68</v>
      </c>
      <c r="G41" s="33">
        <v>-5925.02</v>
      </c>
      <c r="H41" s="33">
        <v>-1057.52</v>
      </c>
      <c r="I41" s="33">
        <v>-4476.36</v>
      </c>
      <c r="J41" s="33">
        <v>-4056.25</v>
      </c>
      <c r="K41" s="33">
        <v>-5244.15</v>
      </c>
      <c r="L41" s="33">
        <v>-4780.58</v>
      </c>
      <c r="M41" s="33">
        <v>-2651.05</v>
      </c>
      <c r="N41" s="33">
        <v>-1376.25</v>
      </c>
      <c r="O41" s="33">
        <f t="shared" si="9"/>
        <v>-49631.13000000001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5">
        <v>0</v>
      </c>
      <c r="C43" s="35">
        <v>0</v>
      </c>
      <c r="D43" s="35">
        <v>8418.87</v>
      </c>
      <c r="E43" s="35">
        <v>0</v>
      </c>
      <c r="F43" s="35">
        <v>0</v>
      </c>
      <c r="G43" s="35">
        <v>0</v>
      </c>
      <c r="H43" s="35">
        <v>-1146.1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11"/>
        <v>7272.77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5">
        <v>31850.960000000003</v>
      </c>
      <c r="C44" s="35">
        <v>23120.24000000001</v>
      </c>
      <c r="D44" s="35">
        <v>19078.240000000005</v>
      </c>
      <c r="E44" s="35">
        <v>6467.200000000001</v>
      </c>
      <c r="F44" s="35">
        <v>20290.84</v>
      </c>
      <c r="G44" s="35">
        <v>51495.07999999977</v>
      </c>
      <c r="H44" s="35">
        <v>0</v>
      </c>
      <c r="I44" s="35">
        <v>21260.920000000006</v>
      </c>
      <c r="J44" s="35">
        <v>0</v>
      </c>
      <c r="K44" s="35">
        <v>26677.200000000004</v>
      </c>
      <c r="L44" s="35">
        <v>24737.04</v>
      </c>
      <c r="M44" s="35">
        <v>12934.400000000001</v>
      </c>
      <c r="N44" s="35">
        <v>6790.56</v>
      </c>
      <c r="O44" s="33">
        <f t="shared" si="11"/>
        <v>244702.6799999998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26307.35000000003</v>
      </c>
      <c r="O45" s="33">
        <f t="shared" si="11"/>
        <v>26307.35000000003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5465.04999999999</v>
      </c>
      <c r="O46" s="33">
        <f t="shared" si="11"/>
        <v>5465.04999999999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221.85000000000014</v>
      </c>
      <c r="O47" s="33">
        <f t="shared" si="11"/>
        <v>221.85000000000014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13290.699999999984</v>
      </c>
      <c r="O48" s="33">
        <f t="shared" si="11"/>
        <v>13290.699999999984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-4932.46</v>
      </c>
      <c r="O49" s="33">
        <f t="shared" si="11"/>
        <v>-4932.46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13125.980000000012</v>
      </c>
      <c r="O50" s="33">
        <f t="shared" si="11"/>
        <v>13125.980000000012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78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305402.3600000001</v>
      </c>
      <c r="C55" s="36">
        <f t="shared" si="12"/>
        <v>203054.18000000005</v>
      </c>
      <c r="D55" s="36">
        <f t="shared" si="12"/>
        <v>231059.30000000016</v>
      </c>
      <c r="E55" s="36">
        <f t="shared" si="12"/>
        <v>271909.62</v>
      </c>
      <c r="F55" s="36">
        <f t="shared" si="12"/>
        <v>177860.1200000001</v>
      </c>
      <c r="G55" s="36">
        <f t="shared" si="12"/>
        <v>1322869.5599999996</v>
      </c>
      <c r="H55" s="36">
        <f t="shared" si="12"/>
        <v>64629.330000000016</v>
      </c>
      <c r="I55" s="36">
        <f t="shared" si="12"/>
        <v>215489.89000000013</v>
      </c>
      <c r="J55" s="36">
        <f t="shared" si="12"/>
        <v>827117.64</v>
      </c>
      <c r="K55" s="36">
        <f t="shared" si="12"/>
        <v>262959.1399999999</v>
      </c>
      <c r="L55" s="36">
        <f t="shared" si="12"/>
        <v>243475.43999999994</v>
      </c>
      <c r="M55" s="36">
        <f t="shared" si="12"/>
        <v>592632.1400000001</v>
      </c>
      <c r="N55" s="36">
        <f t="shared" si="12"/>
        <v>352141.3600000001</v>
      </c>
      <c r="O55" s="36">
        <f>SUM(B55:N55)</f>
        <v>5070600.080000001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305402.36</v>
      </c>
      <c r="C61" s="51">
        <f t="shared" si="13"/>
        <v>203054.18</v>
      </c>
      <c r="D61" s="51">
        <f t="shared" si="13"/>
        <v>231059.3</v>
      </c>
      <c r="E61" s="51">
        <f t="shared" si="13"/>
        <v>271909.62</v>
      </c>
      <c r="F61" s="51">
        <f t="shared" si="13"/>
        <v>177860.12</v>
      </c>
      <c r="G61" s="51">
        <f t="shared" si="13"/>
        <v>1322869.56</v>
      </c>
      <c r="H61" s="51">
        <f t="shared" si="13"/>
        <v>64629.32</v>
      </c>
      <c r="I61" s="51">
        <f t="shared" si="13"/>
        <v>215489.89</v>
      </c>
      <c r="J61" s="51">
        <f t="shared" si="13"/>
        <v>827117.65</v>
      </c>
      <c r="K61" s="51">
        <f t="shared" si="13"/>
        <v>262959.14</v>
      </c>
      <c r="L61" s="51">
        <f t="shared" si="13"/>
        <v>243475.43</v>
      </c>
      <c r="M61" s="51">
        <f t="shared" si="13"/>
        <v>592632.14</v>
      </c>
      <c r="N61" s="51">
        <f t="shared" si="13"/>
        <v>352141.36</v>
      </c>
      <c r="O61" s="36">
        <f t="shared" si="13"/>
        <v>5070600.07</v>
      </c>
      <c r="Q61"/>
    </row>
    <row r="62" spans="1:18" ht="18.75" customHeight="1">
      <c r="A62" s="26" t="s">
        <v>53</v>
      </c>
      <c r="B62" s="51">
        <v>258440.75</v>
      </c>
      <c r="C62" s="51">
        <v>150215.77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408656.52</v>
      </c>
      <c r="P62"/>
      <c r="Q62"/>
      <c r="R62" s="43"/>
    </row>
    <row r="63" spans="1:16" ht="18.75" customHeight="1">
      <c r="A63" s="26" t="s">
        <v>54</v>
      </c>
      <c r="B63" s="51">
        <v>46961.61</v>
      </c>
      <c r="C63" s="51">
        <v>52838.41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99800.02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231059.3</v>
      </c>
      <c r="E64" s="52">
        <v>0</v>
      </c>
      <c r="F64" s="52">
        <v>0</v>
      </c>
      <c r="G64" s="52">
        <v>0</v>
      </c>
      <c r="H64" s="51">
        <v>64629.32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295688.62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271909.62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271909.62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177860.12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177860.12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1322869.56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1322869.56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215489.89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215489.89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827117.65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827117.65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262959.14</v>
      </c>
      <c r="L70" s="31">
        <v>243475.43</v>
      </c>
      <c r="M70" s="52">
        <v>0</v>
      </c>
      <c r="N70" s="52">
        <v>0</v>
      </c>
      <c r="O70" s="36">
        <f t="shared" si="14"/>
        <v>506434.57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592632.14</v>
      </c>
      <c r="N71" s="52">
        <v>0</v>
      </c>
      <c r="O71" s="36">
        <f t="shared" si="14"/>
        <v>592632.14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352141.36</v>
      </c>
      <c r="O72" s="55">
        <f t="shared" si="14"/>
        <v>352141.36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2022-07-11T14:26:40Z</dcterms:modified>
  <cp:category/>
  <cp:version/>
  <cp:contentType/>
  <cp:contentStatus/>
</cp:coreProperties>
</file>