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<sst xmlns="http://schemas.openxmlformats.org/spreadsheetml/2006/main" count="76" uniqueCount="75">
  <si>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</si>
  <si>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</si>
  <si>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</si>
  <si>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</si>
  <si>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</si>
  <si>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</si>
  <si>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</si>
  <si>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</si>
  <si>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</si>
  <si>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</si>
  <si>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</si>
  <si>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</si>
  <si>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</si>
  <si>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</si>
  <si>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</si>
  <si>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</si>
  <si>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</si>
  <si>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</si>
  <si>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</si>
  <si>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</si>
  <si>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</si>
  <si>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</si>
  <si>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</si>
  <si>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</si>
  <si>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</si>
  <si>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</si>
  <si>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</si>
  <si>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</si>
  <si>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</si>
  <si>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</si>
  <si>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</si>
  <si>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</si>
  <si>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</si>
  <si>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</si>
  <si>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</si>
  <si>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</si>
  <si>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</si>
  <si>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</si>
  <si>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</si>
  <si>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</si>
  <si>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</si>
  <si>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</si>
  <si>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</si>
  <si>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</si>
  <si>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</si>
  <si>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</si>
  <si>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</si>
  <si>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</si>
  <si>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</si>
  <si>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</si>
  <si>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</si>
  <si>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</si>
  <si>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</si>
  <si>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</si>
  <si>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</si>
  <si>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</si>
  <si>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</si>
  <si>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</si>
  <si>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</si>
  <si>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</si>
  <si>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</si>
  <si>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</si>
  <si>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</si>
  <si>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</si>
  <si>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</si>
  <si>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</si>
  <si>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25/07/22 - VENCIMENTO 01/08/22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</si>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</sst>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294961</v>
      </c>
      <c r="C7" s="47">
        <f t="shared" si="0"/>
        <v>241940</v>
      </c>
      <c r="D7" s="47">
        <f t="shared" si="0"/>
        <v>308722</v>
      </c>
      <c r="E7" s="47">
        <f t="shared" si="0"/>
        <v>166576</v>
      </c>
      <c r="F7" s="47">
        <f t="shared" si="0"/>
        <v>202742</v>
      </c>
      <c r="G7" s="47">
        <f t="shared" si="0"/>
        <v>205174</v>
      </c>
      <c r="H7" s="47">
        <f t="shared" si="0"/>
        <v>235720</v>
      </c>
      <c r="I7" s="47">
        <f t="shared" si="0"/>
        <v>335301</v>
      </c>
      <c r="J7" s="47">
        <f t="shared" si="0"/>
        <v>109577</v>
      </c>
      <c r="K7" s="47">
        <f t="shared" si="0"/>
        <v>2100713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18092</v>
      </c>
      <c r="C8" s="45">
        <f t="shared" si="1"/>
        <v>17741</v>
      </c>
      <c r="D8" s="45">
        <f t="shared" si="1"/>
        <v>18819</v>
      </c>
      <c r="E8" s="45">
        <f t="shared" si="1"/>
        <v>11751</v>
      </c>
      <c r="F8" s="45">
        <f t="shared" si="1"/>
        <v>12999</v>
      </c>
      <c r="G8" s="45">
        <f t="shared" si="1"/>
        <v>7239</v>
      </c>
      <c r="H8" s="45">
        <f t="shared" si="1"/>
        <v>6533</v>
      </c>
      <c r="I8" s="45">
        <f t="shared" si="1"/>
        <v>18706</v>
      </c>
      <c r="J8" s="45">
        <f t="shared" si="1"/>
        <v>3567</v>
      </c>
      <c r="K8" s="38">
        <f>SUM(B8:J8)</f>
        <v>115447</v>
      </c>
      <c r="L8"/>
      <c r="M8"/>
      <c r="N8"/>
    </row>
    <row r="9" spans="1:14" ht="16.5" customHeight="1">
      <c r="A9" s="22" t="s">
        <v>32</v>
      </c>
      <c r="B9" s="45">
        <v>18044</v>
      </c>
      <c r="C9" s="45">
        <v>17731</v>
      </c>
      <c r="D9" s="45">
        <v>18811</v>
      </c>
      <c r="E9" s="45">
        <v>11602</v>
      </c>
      <c r="F9" s="45">
        <v>12986</v>
      </c>
      <c r="G9" s="45">
        <v>7236</v>
      </c>
      <c r="H9" s="45">
        <v>6533</v>
      </c>
      <c r="I9" s="45">
        <v>18618</v>
      </c>
      <c r="J9" s="45">
        <v>3567</v>
      </c>
      <c r="K9" s="38">
        <f>SUM(B9:J9)</f>
        <v>115128</v>
      </c>
      <c r="L9"/>
      <c r="M9"/>
      <c r="N9"/>
    </row>
    <row r="10" spans="1:14" ht="16.5" customHeight="1">
      <c r="A10" s="22" t="s">
        <v>31</v>
      </c>
      <c r="B10" s="45">
        <v>48</v>
      </c>
      <c r="C10" s="45">
        <v>10</v>
      </c>
      <c r="D10" s="45">
        <v>8</v>
      </c>
      <c r="E10" s="45">
        <v>149</v>
      </c>
      <c r="F10" s="45">
        <v>13</v>
      </c>
      <c r="G10" s="45">
        <v>3</v>
      </c>
      <c r="H10" s="45">
        <v>0</v>
      </c>
      <c r="I10" s="45">
        <v>88</v>
      </c>
      <c r="J10" s="45">
        <v>0</v>
      </c>
      <c r="K10" s="38">
        <f>SUM(B10:J10)</f>
        <v>319</v>
      </c>
      <c r="L10"/>
      <c r="M10"/>
      <c r="N10"/>
    </row>
    <row r="11" spans="1:14" ht="16.5" customHeight="1">
      <c r="A11" s="44" t="s">
        <v>30</v>
      </c>
      <c r="B11" s="43">
        <v>276869</v>
      </c>
      <c r="C11" s="43">
        <v>224199</v>
      </c>
      <c r="D11" s="43">
        <v>289903</v>
      </c>
      <c r="E11" s="43">
        <v>154825</v>
      </c>
      <c r="F11" s="43">
        <v>189743</v>
      </c>
      <c r="G11" s="43">
        <v>197935</v>
      </c>
      <c r="H11" s="43">
        <v>229187</v>
      </c>
      <c r="I11" s="43">
        <v>316595</v>
      </c>
      <c r="J11" s="43">
        <v>106010</v>
      </c>
      <c r="K11" s="38">
        <f>SUM(B11:J11)</f>
        <v>1985266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1.150545097780182</v>
      </c>
      <c r="C16" s="39">
        <v>1.212773118437534</v>
      </c>
      <c r="D16" s="39">
        <v>1.059345547191544</v>
      </c>
      <c r="E16" s="39">
        <v>1.381730558756004</v>
      </c>
      <c r="F16" s="39">
        <v>1.077348298075218</v>
      </c>
      <c r="G16" s="39">
        <v>1.158275472332164</v>
      </c>
      <c r="H16" s="39">
        <v>1.135259066369522</v>
      </c>
      <c r="I16" s="39">
        <v>1.107059567761033</v>
      </c>
      <c r="J16" s="39">
        <v>1.065709223316348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1577532.24</v>
      </c>
      <c r="C18" s="36">
        <f aca="true" t="shared" si="2" ref="C18:J18">SUM(C19:C27)</f>
        <v>1503801.0199999998</v>
      </c>
      <c r="D18" s="36">
        <f t="shared" si="2"/>
        <v>1852768.49</v>
      </c>
      <c r="E18" s="36">
        <f t="shared" si="2"/>
        <v>1134857.1500000001</v>
      </c>
      <c r="F18" s="36">
        <f t="shared" si="2"/>
        <v>1141493.21</v>
      </c>
      <c r="G18" s="36">
        <f t="shared" si="2"/>
        <v>1244904.3599999999</v>
      </c>
      <c r="H18" s="36">
        <f t="shared" si="2"/>
        <v>1128092.95</v>
      </c>
      <c r="I18" s="36">
        <f t="shared" si="2"/>
        <v>1595518.66</v>
      </c>
      <c r="J18" s="36">
        <f t="shared" si="2"/>
        <v>554078.75</v>
      </c>
      <c r="K18" s="36">
        <f>SUM(B18:J18)</f>
        <v>11733046.83</v>
      </c>
      <c r="L18"/>
      <c r="M18"/>
      <c r="N18"/>
    </row>
    <row r="19" spans="1:14" ht="16.5" customHeight="1">
      <c r="A19" s="35" t="s">
        <v>27</v>
      </c>
      <c r="B19" s="61">
        <f>ROUND((B13+B14)*B7,2)</f>
        <v>1324699.35</v>
      </c>
      <c r="C19" s="61">
        <f aca="true" t="shared" si="3" ref="C19:J19">ROUND((C13+C14)*C7,2)</f>
        <v>1193707.77</v>
      </c>
      <c r="D19" s="61">
        <f t="shared" si="3"/>
        <v>1688554.98</v>
      </c>
      <c r="E19" s="61">
        <f t="shared" si="3"/>
        <v>792135.51</v>
      </c>
      <c r="F19" s="61">
        <f t="shared" si="3"/>
        <v>1020278.84</v>
      </c>
      <c r="G19" s="61">
        <f t="shared" si="3"/>
        <v>1042981.51</v>
      </c>
      <c r="H19" s="61">
        <f t="shared" si="3"/>
        <v>954076.7</v>
      </c>
      <c r="I19" s="61">
        <f t="shared" si="3"/>
        <v>1370878.14</v>
      </c>
      <c r="J19" s="61">
        <f t="shared" si="3"/>
        <v>506925.12</v>
      </c>
      <c r="K19" s="30">
        <f>SUM(B19:J19)</f>
        <v>9894237.919999998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199426.99</v>
      </c>
      <c r="C20" s="30">
        <f t="shared" si="4"/>
        <v>253988.92</v>
      </c>
      <c r="D20" s="30">
        <f t="shared" si="4"/>
        <v>100208.22</v>
      </c>
      <c r="E20" s="30">
        <f t="shared" si="4"/>
        <v>302382.33</v>
      </c>
      <c r="F20" s="30">
        <f t="shared" si="4"/>
        <v>78916.83</v>
      </c>
      <c r="G20" s="30">
        <f t="shared" si="4"/>
        <v>165078.39</v>
      </c>
      <c r="H20" s="30">
        <f t="shared" si="4"/>
        <v>129047.52</v>
      </c>
      <c r="I20" s="30">
        <f t="shared" si="4"/>
        <v>146765.62</v>
      </c>
      <c r="J20" s="30">
        <f t="shared" si="4"/>
        <v>33309.66</v>
      </c>
      <c r="K20" s="30">
        <f aca="true" t="shared" si="5" ref="K18:K26">SUM(B20:J20)</f>
        <v>1409124.4799999997</v>
      </c>
      <c r="L20"/>
      <c r="M20"/>
      <c r="N20"/>
    </row>
    <row r="21" spans="1:14" ht="16.5" customHeight="1">
      <c r="A21" s="18" t="s">
        <v>25</v>
      </c>
      <c r="B21" s="30">
        <v>49155.3</v>
      </c>
      <c r="C21" s="30">
        <v>50303.67</v>
      </c>
      <c r="D21" s="30">
        <v>55969.54</v>
      </c>
      <c r="E21" s="30">
        <v>35175.41</v>
      </c>
      <c r="F21" s="30">
        <v>38807.48</v>
      </c>
      <c r="G21" s="30">
        <v>33183.71</v>
      </c>
      <c r="H21" s="30">
        <v>39673.37</v>
      </c>
      <c r="I21" s="30">
        <v>71829.95</v>
      </c>
      <c r="J21" s="30">
        <v>17852.33</v>
      </c>
      <c r="K21" s="30">
        <f t="shared" si="5"/>
        <v>391950.76000000007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1323.45</v>
      </c>
      <c r="C24" s="30">
        <v>1260.92</v>
      </c>
      <c r="D24" s="30">
        <v>1555.31</v>
      </c>
      <c r="E24" s="30">
        <v>953.51</v>
      </c>
      <c r="F24" s="30">
        <v>958.72</v>
      </c>
      <c r="G24" s="30">
        <v>1044.69</v>
      </c>
      <c r="H24" s="30">
        <v>945.69</v>
      </c>
      <c r="I24" s="30">
        <v>1339.08</v>
      </c>
      <c r="J24" s="30">
        <v>466.33</v>
      </c>
      <c r="K24" s="30">
        <f t="shared" si="5"/>
        <v>9847.7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575.59</v>
      </c>
      <c r="G25" s="30">
        <v>656.05</v>
      </c>
      <c r="H25" s="30">
        <v>662.66</v>
      </c>
      <c r="I25" s="30">
        <v>952.55</v>
      </c>
      <c r="J25" s="30">
        <v>301.83</v>
      </c>
      <c r="K25" s="30">
        <f t="shared" si="5"/>
        <v>6297.99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-137719.17</v>
      </c>
      <c r="C29" s="30">
        <f t="shared" si="6"/>
        <v>-90819.31999999999</v>
      </c>
      <c r="D29" s="30">
        <f t="shared" si="6"/>
        <v>-131420.83999999994</v>
      </c>
      <c r="E29" s="30">
        <f t="shared" si="6"/>
        <v>-106584.99</v>
      </c>
      <c r="F29" s="30">
        <f t="shared" si="6"/>
        <v>-62469.47</v>
      </c>
      <c r="G29" s="30">
        <f t="shared" si="6"/>
        <v>-105922.95999999999</v>
      </c>
      <c r="H29" s="30">
        <f t="shared" si="6"/>
        <v>-45245.78</v>
      </c>
      <c r="I29" s="30">
        <f t="shared" si="6"/>
        <v>-106909.04</v>
      </c>
      <c r="J29" s="30">
        <f t="shared" si="6"/>
        <v>-30179.8</v>
      </c>
      <c r="K29" s="30">
        <f aca="true" t="shared" si="7" ref="K29:K37">SUM(B29:J29)</f>
        <v>-817271.37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-130359.97</v>
      </c>
      <c r="C30" s="30">
        <f t="shared" si="8"/>
        <v>-83807.79999999999</v>
      </c>
      <c r="D30" s="30">
        <f t="shared" si="8"/>
        <v>-100389.87999999999</v>
      </c>
      <c r="E30" s="30">
        <f t="shared" si="8"/>
        <v>-101282.89</v>
      </c>
      <c r="F30" s="30">
        <f t="shared" si="8"/>
        <v>-57138.4</v>
      </c>
      <c r="G30" s="30">
        <f t="shared" si="8"/>
        <v>-100113.82999999999</v>
      </c>
      <c r="H30" s="30">
        <f t="shared" si="8"/>
        <v>-39987.14</v>
      </c>
      <c r="I30" s="30">
        <f t="shared" si="8"/>
        <v>-99462.92</v>
      </c>
      <c r="J30" s="30">
        <f t="shared" si="8"/>
        <v>-21107.1</v>
      </c>
      <c r="K30" s="30">
        <f t="shared" si="7"/>
        <v>-733649.93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-79393.6</v>
      </c>
      <c r="C31" s="30">
        <f aca="true" t="shared" si="9" ref="C31:J31">-ROUND((C9)*$E$3,2)</f>
        <v>-78016.4</v>
      </c>
      <c r="D31" s="30">
        <f t="shared" si="9"/>
        <v>-82768.4</v>
      </c>
      <c r="E31" s="30">
        <f t="shared" si="9"/>
        <v>-51048.8</v>
      </c>
      <c r="F31" s="30">
        <f t="shared" si="9"/>
        <v>-57138.4</v>
      </c>
      <c r="G31" s="30">
        <f t="shared" si="9"/>
        <v>-31838.4</v>
      </c>
      <c r="H31" s="30">
        <f t="shared" si="9"/>
        <v>-28745.2</v>
      </c>
      <c r="I31" s="30">
        <f t="shared" si="9"/>
        <v>-81919.2</v>
      </c>
      <c r="J31" s="30">
        <f t="shared" si="9"/>
        <v>-15694.8</v>
      </c>
      <c r="K31" s="30">
        <f t="shared" si="7"/>
        <v>-506563.20000000007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-50966.37</v>
      </c>
      <c r="C34" s="30">
        <v>-5791.4</v>
      </c>
      <c r="D34" s="30">
        <v>-17621.48</v>
      </c>
      <c r="E34" s="30">
        <v>-50234.09</v>
      </c>
      <c r="F34" s="26">
        <v>0</v>
      </c>
      <c r="G34" s="30">
        <v>-68275.43</v>
      </c>
      <c r="H34" s="30">
        <v>-11241.94</v>
      </c>
      <c r="I34" s="30">
        <v>-17543.72</v>
      </c>
      <c r="J34" s="30">
        <v>-5412.3</v>
      </c>
      <c r="K34" s="30">
        <f t="shared" si="7"/>
        <v>-227086.72999999998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-7359.2</v>
      </c>
      <c r="C35" s="27">
        <f t="shared" si="10"/>
        <v>-7011.52</v>
      </c>
      <c r="D35" s="27">
        <f t="shared" si="10"/>
        <v>-31030.959999999955</v>
      </c>
      <c r="E35" s="27">
        <f t="shared" si="10"/>
        <v>-5302.1</v>
      </c>
      <c r="F35" s="27">
        <f t="shared" si="10"/>
        <v>-5331.07</v>
      </c>
      <c r="G35" s="27">
        <f t="shared" si="10"/>
        <v>-5809.13</v>
      </c>
      <c r="H35" s="27">
        <f t="shared" si="10"/>
        <v>-5258.64</v>
      </c>
      <c r="I35" s="27">
        <f t="shared" si="10"/>
        <v>-7446.12</v>
      </c>
      <c r="J35" s="27">
        <f t="shared" si="10"/>
        <v>-9072.7</v>
      </c>
      <c r="K35" s="30">
        <f t="shared" si="7"/>
        <v>-83621.43999999994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-7359.2</v>
      </c>
      <c r="C45" s="17">
        <v>-7011.52</v>
      </c>
      <c r="D45" s="17">
        <v>-8648.51</v>
      </c>
      <c r="E45" s="17">
        <v>-5302.1</v>
      </c>
      <c r="F45" s="17">
        <v>-5331.07</v>
      </c>
      <c r="G45" s="17">
        <v>-5809.13</v>
      </c>
      <c r="H45" s="17">
        <v>-5258.64</v>
      </c>
      <c r="I45" s="17">
        <v>-7446.12</v>
      </c>
      <c r="J45" s="17">
        <v>-2593.1</v>
      </c>
      <c r="K45" s="17">
        <f>SUM(B45:J45)</f>
        <v>-54759.39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1439813.07</v>
      </c>
      <c r="C49" s="27">
        <f>IF(C18+C29+C50&lt;0,0,C18+C29+C50)</f>
        <v>1412981.6999999997</v>
      </c>
      <c r="D49" s="27">
        <f>IF(D18+D29+D50&lt;0,0,D18+D29+D50)</f>
        <v>1721347.6500000001</v>
      </c>
      <c r="E49" s="27">
        <f>IF(E18+E29+E50&lt;0,0,E18+E29+E50)</f>
        <v>1028272.1600000001</v>
      </c>
      <c r="F49" s="27">
        <f>IF(F18+F29+F50&lt;0,0,F18+F29+F50)</f>
        <v>1079023.74</v>
      </c>
      <c r="G49" s="27">
        <f>IF(G18+G29+G50&lt;0,0,G18+G29+G50)</f>
        <v>1138981.4</v>
      </c>
      <c r="H49" s="27">
        <f>IF(H18+H29+H50&lt;0,0,H18+H29+H50)</f>
        <v>1082847.17</v>
      </c>
      <c r="I49" s="27">
        <f>IF(I18+I29+I50&lt;0,0,I18+I29+I50)</f>
        <v>1488609.6199999999</v>
      </c>
      <c r="J49" s="27">
        <f>IF(J18+J29+J50&lt;0,0,J18+J29+J50)</f>
        <v>523898.95</v>
      </c>
      <c r="K49" s="20">
        <f>SUM(B49:J49)</f>
        <v>10915775.459999999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1439813.07</v>
      </c>
      <c r="C55" s="10">
        <f t="shared" si="11"/>
        <v>1412981.7</v>
      </c>
      <c r="D55" s="10">
        <f t="shared" si="11"/>
        <v>1721347.65</v>
      </c>
      <c r="E55" s="10">
        <f t="shared" si="11"/>
        <v>1028272.16</v>
      </c>
      <c r="F55" s="10">
        <f t="shared" si="11"/>
        <v>1079023.74</v>
      </c>
      <c r="G55" s="10">
        <f t="shared" si="11"/>
        <v>1138981.4</v>
      </c>
      <c r="H55" s="10">
        <f t="shared" si="11"/>
        <v>1082847.17</v>
      </c>
      <c r="I55" s="10">
        <f>SUM(I56:I68)</f>
        <v>1488609.63</v>
      </c>
      <c r="J55" s="10">
        <f t="shared" si="11"/>
        <v>523898.94</v>
      </c>
      <c r="K55" s="5">
        <f>SUM(K56:K68)</f>
        <v>10915775.459999999</v>
      </c>
      <c r="L55" s="9"/>
    </row>
    <row r="56" spans="1:11" ht="16.5" customHeight="1">
      <c r="A56" s="7" t="s">
        <v>57</v>
      </c>
      <c r="B56" s="8">
        <v>1258684.59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1258684.59</v>
      </c>
    </row>
    <row r="57" spans="1:11" ht="16.5" customHeight="1">
      <c r="A57" s="7" t="s">
        <v>58</v>
      </c>
      <c r="B57" s="8">
        <v>181128.48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181128.48</v>
      </c>
    </row>
    <row r="58" spans="1:11" ht="16.5" customHeight="1">
      <c r="A58" s="7" t="s">
        <v>4</v>
      </c>
      <c r="B58" s="6">
        <v>0</v>
      </c>
      <c r="C58" s="8">
        <v>1412981.7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1412981.7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1721347.65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1721347.65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1028272.16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1028272.16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1079023.74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1079023.74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1138981.4</v>
      </c>
      <c r="H62" s="6">
        <v>0</v>
      </c>
      <c r="I62" s="6">
        <v>0</v>
      </c>
      <c r="J62" s="6">
        <v>0</v>
      </c>
      <c r="K62" s="5">
        <f t="shared" si="12"/>
        <v>1138981.4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1082847.17</v>
      </c>
      <c r="I63" s="6">
        <v>0</v>
      </c>
      <c r="J63" s="6">
        <v>0</v>
      </c>
      <c r="K63" s="5">
        <f t="shared" si="12"/>
        <v>1082847.17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541705.04</v>
      </c>
      <c r="J65" s="6">
        <v>0</v>
      </c>
      <c r="K65" s="5">
        <f t="shared" si="12"/>
        <v>541705.04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946904.59</v>
      </c>
      <c r="J66" s="6">
        <v>0</v>
      </c>
      <c r="K66" s="5">
        <f t="shared" si="12"/>
        <v>946904.59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523898.94</v>
      </c>
      <c r="K67" s="5">
        <f t="shared" si="12"/>
        <v>523898.94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2022-07-29T19:45:20Z</dcterms:modified>
  <cp:category/>
  <cp:version/>
  <cp:contentType/>
  <cp:contentStatus/>
</cp:coreProperties>
</file>