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<sst xmlns="http://schemas.openxmlformats.org/spreadsheetml/2006/main" count="77" uniqueCount="76">
  <si>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</si>
  <si>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</si>
  <si>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</si>
  <si>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</si>
  <si>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</si>
  <si>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</si>
  <si>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</si>
  <si>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</si>
  <si>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</si>
  <si>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</si>
  <si>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</si>
  <si>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</si>
  <si>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</si>
  <si>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</si>
  <si>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</si>
  <si>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</si>
  <si>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</si>
  <si>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</si>
  <si>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</si>
  <si>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</si>
  <si>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</si>
  <si>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</si>
  <si>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</si>
  <si>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</si>
  <si>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</si>
  <si>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</si>
  <si>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</si>
  <si>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</si>
  <si>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</si>
  <si>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</si>
  <si>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</si>
  <si>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</si>
  <si>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</si>
  <si>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</si>
  <si>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</si>
  <si>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</si>
  <si>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</si>
  <si>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</si>
  <si>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</si>
  <si>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</si>
  <si>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</si>
  <si>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</si>
  <si>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</si>
  <si>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</si>
  <si>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</si>
  <si>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</si>
  <si>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</si>
  <si>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</si>
  <si>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</si>
  <si>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</si>
  <si>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</si>
  <si>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</si>
  <si>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</si>
  <si>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</si>
  <si>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</si>
  <si>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</si>
  <si>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</si>
  <si>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</si>
  <si>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</si>
  <si>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</si>
  <si>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</si>
  <si>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</si>
  <si>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</si>
  <si>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</si>
  <si>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</si>
  <si>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22/07/22 - VENCIMENTO 29/07/22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</si>
  <si>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</si>
  <si>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</si>
  <si>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</si>
  <si>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</si>
  <si>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</si>
  <si>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</si>
  <si>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</si>
  <si>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</si>
  <si>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</si>
  <si>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Rede da madrugada e ARLA 32 de junho.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</si>
</sst>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301434</v>
      </c>
      <c r="C7" s="47">
        <f t="shared" si="0"/>
        <v>246111</v>
      </c>
      <c r="D7" s="47">
        <f t="shared" si="0"/>
        <v>317737</v>
      </c>
      <c r="E7" s="47">
        <f t="shared" si="0"/>
        <v>168693</v>
      </c>
      <c r="F7" s="47">
        <f t="shared" si="0"/>
        <v>207374</v>
      </c>
      <c r="G7" s="47">
        <f t="shared" si="0"/>
        <v>209024</v>
      </c>
      <c r="H7" s="47">
        <f t="shared" si="0"/>
        <v>246193</v>
      </c>
      <c r="I7" s="47">
        <f t="shared" si="0"/>
        <v>348868</v>
      </c>
      <c r="J7" s="47">
        <f t="shared" si="0"/>
        <v>111847</v>
      </c>
      <c r="K7" s="47">
        <f t="shared" si="0"/>
        <v>2157281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18534</v>
      </c>
      <c r="C8" s="45">
        <f t="shared" si="1"/>
        <v>17922</v>
      </c>
      <c r="D8" s="45">
        <f t="shared" si="1"/>
        <v>18929</v>
      </c>
      <c r="E8" s="45">
        <f t="shared" si="1"/>
        <v>12029</v>
      </c>
      <c r="F8" s="45">
        <f t="shared" si="1"/>
        <v>13192</v>
      </c>
      <c r="G8" s="45">
        <f t="shared" si="1"/>
        <v>7353</v>
      </c>
      <c r="H8" s="45">
        <f t="shared" si="1"/>
        <v>6481</v>
      </c>
      <c r="I8" s="45">
        <f t="shared" si="1"/>
        <v>19237</v>
      </c>
      <c r="J8" s="45">
        <f t="shared" si="1"/>
        <v>3696</v>
      </c>
      <c r="K8" s="38">
        <f>SUM(B8:J8)</f>
        <v>117373</v>
      </c>
      <c r="L8"/>
      <c r="M8"/>
      <c r="N8"/>
    </row>
    <row r="9" spans="1:14" ht="16.5" customHeight="1">
      <c r="A9" s="22" t="s">
        <v>31</v>
      </c>
      <c r="B9" s="45">
        <v>18494</v>
      </c>
      <c r="C9" s="45">
        <v>17919</v>
      </c>
      <c r="D9" s="45">
        <v>18923</v>
      </c>
      <c r="E9" s="45">
        <v>11876</v>
      </c>
      <c r="F9" s="45">
        <v>13188</v>
      </c>
      <c r="G9" s="45">
        <v>7353</v>
      </c>
      <c r="H9" s="45">
        <v>6481</v>
      </c>
      <c r="I9" s="45">
        <v>19129</v>
      </c>
      <c r="J9" s="45">
        <v>3696</v>
      </c>
      <c r="K9" s="38">
        <f>SUM(B9:J9)</f>
        <v>117059</v>
      </c>
      <c r="L9"/>
      <c r="M9"/>
      <c r="N9"/>
    </row>
    <row r="10" spans="1:14" ht="16.5" customHeight="1">
      <c r="A10" s="22" t="s">
        <v>30</v>
      </c>
      <c r="B10" s="45">
        <v>40</v>
      </c>
      <c r="C10" s="45">
        <v>3</v>
      </c>
      <c r="D10" s="45">
        <v>6</v>
      </c>
      <c r="E10" s="45">
        <v>153</v>
      </c>
      <c r="F10" s="45">
        <v>4</v>
      </c>
      <c r="G10" s="45">
        <v>0</v>
      </c>
      <c r="H10" s="45">
        <v>0</v>
      </c>
      <c r="I10" s="45">
        <v>108</v>
      </c>
      <c r="J10" s="45">
        <v>0</v>
      </c>
      <c r="K10" s="38">
        <f>SUM(B10:J10)</f>
        <v>314</v>
      </c>
      <c r="L10"/>
      <c r="M10"/>
      <c r="N10"/>
    </row>
    <row r="11" spans="1:14" ht="16.5" customHeight="1">
      <c r="A11" s="44" t="s">
        <v>29</v>
      </c>
      <c r="B11" s="43">
        <v>282900</v>
      </c>
      <c r="C11" s="43">
        <v>228189</v>
      </c>
      <c r="D11" s="43">
        <v>298808</v>
      </c>
      <c r="E11" s="43">
        <v>156664</v>
      </c>
      <c r="F11" s="43">
        <v>194182</v>
      </c>
      <c r="G11" s="43">
        <v>201671</v>
      </c>
      <c r="H11" s="43">
        <v>239712</v>
      </c>
      <c r="I11" s="43">
        <v>329631</v>
      </c>
      <c r="J11" s="43">
        <v>108151</v>
      </c>
      <c r="K11" s="38">
        <f>SUM(B11:J11)</f>
        <v>2039908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1.130792785729325</v>
      </c>
      <c r="C16" s="39">
        <v>1.19839870311463</v>
      </c>
      <c r="D16" s="39">
        <v>1.036364978315123</v>
      </c>
      <c r="E16" s="39">
        <v>1.374835350993313</v>
      </c>
      <c r="F16" s="39">
        <v>1.064143975630183</v>
      </c>
      <c r="G16" s="39">
        <v>1.146263933250543</v>
      </c>
      <c r="H16" s="39">
        <v>1.111177022117721</v>
      </c>
      <c r="I16" s="39">
        <v>1.073666840993792</v>
      </c>
      <c r="J16" s="39">
        <v>1.047830303134536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1583700.7000000002</v>
      </c>
      <c r="C18" s="36">
        <f aca="true" t="shared" si="2" ref="C18:J18">SUM(C19:C27)</f>
        <v>1512506.08</v>
      </c>
      <c r="D18" s="36">
        <f t="shared" si="2"/>
        <v>1864058.6500000001</v>
      </c>
      <c r="E18" s="36">
        <f t="shared" si="2"/>
        <v>1142425.74</v>
      </c>
      <c r="F18" s="36">
        <f t="shared" si="2"/>
        <v>1152403.6500000004</v>
      </c>
      <c r="G18" s="36">
        <f t="shared" si="2"/>
        <v>1253512.95</v>
      </c>
      <c r="H18" s="36">
        <f t="shared" si="2"/>
        <v>1151438.9200000004</v>
      </c>
      <c r="I18" s="36">
        <f t="shared" si="2"/>
        <v>1608717.6200000003</v>
      </c>
      <c r="J18" s="36">
        <f t="shared" si="2"/>
        <v>556277.77</v>
      </c>
      <c r="K18" s="36">
        <f>SUM(B18:J18)</f>
        <v>11825042.080000002</v>
      </c>
      <c r="L18"/>
      <c r="M18"/>
      <c r="N18"/>
    </row>
    <row r="19" spans="1:14" ht="16.5" customHeight="1">
      <c r="A19" s="35" t="s">
        <v>26</v>
      </c>
      <c r="B19" s="61">
        <f>ROUND((B13+B14)*B7,2)</f>
        <v>1353770.24</v>
      </c>
      <c r="C19" s="61">
        <f aca="true" t="shared" si="3" ref="C19:J19">ROUND((C13+C14)*C7,2)</f>
        <v>1214287.06</v>
      </c>
      <c r="D19" s="61">
        <f t="shared" si="3"/>
        <v>1737862.52</v>
      </c>
      <c r="E19" s="61">
        <f t="shared" si="3"/>
        <v>802202.69</v>
      </c>
      <c r="F19" s="61">
        <f t="shared" si="3"/>
        <v>1043588.92</v>
      </c>
      <c r="G19" s="61">
        <f t="shared" si="3"/>
        <v>1062552.6</v>
      </c>
      <c r="H19" s="61">
        <f t="shared" si="3"/>
        <v>996466.17</v>
      </c>
      <c r="I19" s="61">
        <f t="shared" si="3"/>
        <v>1426346.82</v>
      </c>
      <c r="J19" s="61">
        <f t="shared" si="3"/>
        <v>517426.59</v>
      </c>
      <c r="K19" s="30">
        <f>SUM(B19:J19)</f>
        <v>10154503.61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177063.38</v>
      </c>
      <c r="C20" s="30">
        <f t="shared" si="4"/>
        <v>240912.98</v>
      </c>
      <c r="D20" s="30">
        <f t="shared" si="4"/>
        <v>63197.33</v>
      </c>
      <c r="E20" s="30">
        <f t="shared" si="4"/>
        <v>300693.93</v>
      </c>
      <c r="F20" s="30">
        <f t="shared" si="4"/>
        <v>66939.94</v>
      </c>
      <c r="G20" s="30">
        <f t="shared" si="4"/>
        <v>155413.12</v>
      </c>
      <c r="H20" s="30">
        <f t="shared" si="4"/>
        <v>110784.14</v>
      </c>
      <c r="I20" s="30">
        <f t="shared" si="4"/>
        <v>105074.46</v>
      </c>
      <c r="J20" s="30">
        <f t="shared" si="4"/>
        <v>24748.67</v>
      </c>
      <c r="K20" s="30">
        <f aca="true" t="shared" si="5" ref="K18:K26">SUM(B20:J20)</f>
        <v>1244827.95</v>
      </c>
      <c r="L20"/>
      <c r="M20"/>
      <c r="N20"/>
    </row>
    <row r="21" spans="1:14" ht="16.5" customHeight="1">
      <c r="A21" s="18" t="s">
        <v>24</v>
      </c>
      <c r="B21" s="30">
        <v>48693.33</v>
      </c>
      <c r="C21" s="30">
        <v>51510.59</v>
      </c>
      <c r="D21" s="30">
        <v>55045.52</v>
      </c>
      <c r="E21" s="30">
        <v>34407.3</v>
      </c>
      <c r="F21" s="30">
        <v>38436.37</v>
      </c>
      <c r="G21" s="30">
        <v>31937.01</v>
      </c>
      <c r="H21" s="30">
        <v>38932.28</v>
      </c>
      <c r="I21" s="30">
        <v>71256.6</v>
      </c>
      <c r="J21" s="30">
        <v>18116.08</v>
      </c>
      <c r="K21" s="30">
        <f t="shared" si="5"/>
        <v>388335.08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1313.03</v>
      </c>
      <c r="C24" s="30">
        <v>1255.71</v>
      </c>
      <c r="D24" s="30">
        <v>1547.49</v>
      </c>
      <c r="E24" s="30">
        <v>948.3</v>
      </c>
      <c r="F24" s="30">
        <v>956.11</v>
      </c>
      <c r="G24" s="30">
        <v>1039.48</v>
      </c>
      <c r="H24" s="30">
        <v>956.11</v>
      </c>
      <c r="I24" s="30">
        <v>1333.87</v>
      </c>
      <c r="J24" s="30">
        <v>461.12</v>
      </c>
      <c r="K24" s="30">
        <f t="shared" si="5"/>
        <v>9811.22</v>
      </c>
      <c r="L24"/>
      <c r="M24"/>
      <c r="N24"/>
    </row>
    <row r="25" spans="1:14" ht="16.5" customHeight="1">
      <c r="A25" s="62" t="s">
        <v>72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73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93170.89000000001</v>
      </c>
      <c r="C29" s="30">
        <f t="shared" si="6"/>
        <v>13394.509999999995</v>
      </c>
      <c r="D29" s="30">
        <f t="shared" si="6"/>
        <v>1676945.8899999997</v>
      </c>
      <c r="E29" s="30">
        <f t="shared" si="6"/>
        <v>215015.69</v>
      </c>
      <c r="F29" s="30">
        <f t="shared" si="6"/>
        <v>36864.87999999999</v>
      </c>
      <c r="G29" s="30">
        <f t="shared" si="6"/>
        <v>-46634.669999999984</v>
      </c>
      <c r="H29" s="30">
        <f t="shared" si="6"/>
        <v>966379.8500000001</v>
      </c>
      <c r="I29" s="30">
        <f t="shared" si="6"/>
        <v>-24235.270000000004</v>
      </c>
      <c r="J29" s="30">
        <f t="shared" si="6"/>
        <v>14634.310000000001</v>
      </c>
      <c r="K29" s="30">
        <f aca="true" t="shared" si="7" ref="K29:K37">SUM(B29:J29)</f>
        <v>2945536.0799999996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-135735.51</v>
      </c>
      <c r="C30" s="30">
        <f t="shared" si="8"/>
        <v>-84950.86</v>
      </c>
      <c r="D30" s="30">
        <f t="shared" si="8"/>
        <v>-101758.09</v>
      </c>
      <c r="E30" s="30">
        <f t="shared" si="8"/>
        <v>-106575.37</v>
      </c>
      <c r="F30" s="30">
        <f t="shared" si="8"/>
        <v>-58027.2</v>
      </c>
      <c r="G30" s="30">
        <f t="shared" si="8"/>
        <v>-99683.01</v>
      </c>
      <c r="H30" s="30">
        <f t="shared" si="8"/>
        <v>-41325.75</v>
      </c>
      <c r="I30" s="30">
        <f t="shared" si="8"/>
        <v>-104157.37000000001</v>
      </c>
      <c r="J30" s="30">
        <f t="shared" si="8"/>
        <v>-22429.32</v>
      </c>
      <c r="K30" s="30">
        <f t="shared" si="7"/>
        <v>-754642.4799999999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-81373.6</v>
      </c>
      <c r="C31" s="30">
        <f aca="true" t="shared" si="9" ref="C31:J31">-ROUND((C9)*$E$3,2)</f>
        <v>-78843.6</v>
      </c>
      <c r="D31" s="30">
        <f t="shared" si="9"/>
        <v>-83261.2</v>
      </c>
      <c r="E31" s="30">
        <f t="shared" si="9"/>
        <v>-52254.4</v>
      </c>
      <c r="F31" s="30">
        <f t="shared" si="9"/>
        <v>-58027.2</v>
      </c>
      <c r="G31" s="30">
        <f t="shared" si="9"/>
        <v>-32353.2</v>
      </c>
      <c r="H31" s="30">
        <f t="shared" si="9"/>
        <v>-28516.4</v>
      </c>
      <c r="I31" s="30">
        <f t="shared" si="9"/>
        <v>-84167.6</v>
      </c>
      <c r="J31" s="30">
        <f t="shared" si="9"/>
        <v>-16262.4</v>
      </c>
      <c r="K31" s="30">
        <f t="shared" si="7"/>
        <v>-515059.6000000001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-54361.91</v>
      </c>
      <c r="C34" s="30">
        <v>-6107.26</v>
      </c>
      <c r="D34" s="30">
        <v>-18496.89</v>
      </c>
      <c r="E34" s="30">
        <v>-54320.97</v>
      </c>
      <c r="F34" s="26">
        <v>0</v>
      </c>
      <c r="G34" s="30">
        <v>-67329.81</v>
      </c>
      <c r="H34" s="30">
        <v>-12809.35</v>
      </c>
      <c r="I34" s="30">
        <v>-19989.77</v>
      </c>
      <c r="J34" s="30">
        <v>-6166.92</v>
      </c>
      <c r="K34" s="30">
        <f t="shared" si="7"/>
        <v>-239582.88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-9348.86</v>
      </c>
      <c r="C35" s="27">
        <f t="shared" si="10"/>
        <v>-6982.55</v>
      </c>
      <c r="D35" s="27">
        <f t="shared" si="10"/>
        <v>1535012.4999999998</v>
      </c>
      <c r="E35" s="27">
        <f t="shared" si="10"/>
        <v>-5273.13</v>
      </c>
      <c r="F35" s="27">
        <f t="shared" si="10"/>
        <v>-16483.68</v>
      </c>
      <c r="G35" s="27">
        <f t="shared" si="10"/>
        <v>-37801.1</v>
      </c>
      <c r="H35" s="27">
        <f t="shared" si="10"/>
        <v>966683.41</v>
      </c>
      <c r="I35" s="27">
        <f t="shared" si="10"/>
        <v>-9001.14</v>
      </c>
      <c r="J35" s="27">
        <f t="shared" si="10"/>
        <v>-9043.73</v>
      </c>
      <c r="K35" s="30">
        <f t="shared" si="7"/>
        <v>2407761.7199999997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-2047.61</v>
      </c>
      <c r="C37" s="27">
        <v>0</v>
      </c>
      <c r="D37" s="27">
        <v>0</v>
      </c>
      <c r="E37" s="27">
        <v>0</v>
      </c>
      <c r="F37" s="27">
        <v>-11167.09</v>
      </c>
      <c r="G37" s="27">
        <v>-32020.94</v>
      </c>
      <c r="H37" s="27">
        <v>0</v>
      </c>
      <c r="I37" s="27">
        <v>-1584</v>
      </c>
      <c r="J37" s="27">
        <v>0</v>
      </c>
      <c r="K37" s="30">
        <f t="shared" si="7"/>
        <v>-46819.64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3132000</v>
      </c>
      <c r="E43" s="17">
        <v>0</v>
      </c>
      <c r="F43" s="17">
        <v>0</v>
      </c>
      <c r="G43" s="17">
        <v>0</v>
      </c>
      <c r="H43" s="17">
        <v>1944000</v>
      </c>
      <c r="I43" s="17">
        <v>0</v>
      </c>
      <c r="J43" s="17">
        <v>0</v>
      </c>
      <c r="K43" s="17">
        <f>SUM(B43:J43)</f>
        <v>5076000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27">
        <v>-7301.25</v>
      </c>
      <c r="C45" s="27">
        <v>-6982.55</v>
      </c>
      <c r="D45" s="27">
        <v>-8605.05</v>
      </c>
      <c r="E45" s="27">
        <v>-5273.13</v>
      </c>
      <c r="F45" s="27">
        <v>-5316.59</v>
      </c>
      <c r="G45" s="27">
        <v>-5780.16</v>
      </c>
      <c r="H45" s="27">
        <v>-5316.59</v>
      </c>
      <c r="I45" s="27">
        <v>-7417.14</v>
      </c>
      <c r="J45" s="27">
        <v>-2564.13</v>
      </c>
      <c r="K45" s="27">
        <f>SUM(B45:J45)</f>
        <v>-54556.58999999999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238255.26</v>
      </c>
      <c r="C47" s="27">
        <v>105327.92</v>
      </c>
      <c r="D47" s="27">
        <v>243691.48</v>
      </c>
      <c r="E47" s="27">
        <v>326864.19</v>
      </c>
      <c r="F47" s="27">
        <v>111375.76</v>
      </c>
      <c r="G47" s="27">
        <v>90849.44</v>
      </c>
      <c r="H47" s="27">
        <v>41022.19</v>
      </c>
      <c r="I47" s="27">
        <v>88923.24</v>
      </c>
      <c r="J47" s="27">
        <v>46107.36</v>
      </c>
      <c r="K47" s="27">
        <f>SUM(B47:J47)</f>
        <v>1292416.84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1676871.5900000003</v>
      </c>
      <c r="C49" s="27">
        <f>IF(C18+C29+C50&lt;0,0,C18+C29+C50)</f>
        <v>1525900.59</v>
      </c>
      <c r="D49" s="27">
        <f>IF(D18+D29+D50&lt;0,0,D18+D29+D50)</f>
        <v>3541004.54</v>
      </c>
      <c r="E49" s="27">
        <f>IF(E18+E29+E50&lt;0,0,E18+E29+E50)</f>
        <v>1357441.43</v>
      </c>
      <c r="F49" s="27">
        <f>IF(F18+F29+F50&lt;0,0,F18+F29+F50)</f>
        <v>1189268.5300000003</v>
      </c>
      <c r="G49" s="27">
        <f>IF(G18+G29+G50&lt;0,0,G18+G29+G50)</f>
        <v>1206878.28</v>
      </c>
      <c r="H49" s="27">
        <f>IF(H18+H29+H50&lt;0,0,H18+H29+H50)</f>
        <v>2117818.7700000005</v>
      </c>
      <c r="I49" s="27">
        <f>IF(I18+I29+I50&lt;0,0,I18+I29+I50)</f>
        <v>1584482.3500000003</v>
      </c>
      <c r="J49" s="27">
        <f>IF(J18+J29+J50&lt;0,0,J18+J29+J50)</f>
        <v>570912.0800000001</v>
      </c>
      <c r="K49" s="20">
        <f>SUM(B49:J49)</f>
        <v>14770578.16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1676871.59</v>
      </c>
      <c r="C55" s="10">
        <f t="shared" si="11"/>
        <v>1525900.59</v>
      </c>
      <c r="D55" s="10">
        <f t="shared" si="11"/>
        <v>3541004.54</v>
      </c>
      <c r="E55" s="10">
        <f t="shared" si="11"/>
        <v>1357441.43</v>
      </c>
      <c r="F55" s="10">
        <f t="shared" si="11"/>
        <v>1189268.52</v>
      </c>
      <c r="G55" s="10">
        <f t="shared" si="11"/>
        <v>1206878.28</v>
      </c>
      <c r="H55" s="10">
        <f t="shared" si="11"/>
        <v>2117818.77</v>
      </c>
      <c r="I55" s="10">
        <f>SUM(I56:I68)</f>
        <v>1584482.35</v>
      </c>
      <c r="J55" s="10">
        <f t="shared" si="11"/>
        <v>570912.08</v>
      </c>
      <c r="K55" s="5">
        <f>SUM(K56:K68)</f>
        <v>14770578.15</v>
      </c>
      <c r="L55" s="9"/>
    </row>
    <row r="56" spans="1:11" ht="16.5" customHeight="1">
      <c r="A56" s="7" t="s">
        <v>56</v>
      </c>
      <c r="B56" s="8">
        <v>1476469.49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1476469.49</v>
      </c>
    </row>
    <row r="57" spans="1:11" ht="16.5" customHeight="1">
      <c r="A57" s="7" t="s">
        <v>57</v>
      </c>
      <c r="B57" s="8">
        <v>200402.1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200402.1</v>
      </c>
    </row>
    <row r="58" spans="1:11" ht="16.5" customHeight="1">
      <c r="A58" s="7" t="s">
        <v>4</v>
      </c>
      <c r="B58" s="6">
        <v>0</v>
      </c>
      <c r="C58" s="8">
        <v>1525900.59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1525900.59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3541004.54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3541004.54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1357441.43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1357441.43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1189268.52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1189268.52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1206878.28</v>
      </c>
      <c r="H62" s="6">
        <v>0</v>
      </c>
      <c r="I62" s="6">
        <v>0</v>
      </c>
      <c r="J62" s="6">
        <v>0</v>
      </c>
      <c r="K62" s="5">
        <f t="shared" si="12"/>
        <v>1206878.28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2117818.77</v>
      </c>
      <c r="I63" s="6">
        <v>0</v>
      </c>
      <c r="J63" s="6">
        <v>0</v>
      </c>
      <c r="K63" s="5">
        <f t="shared" si="12"/>
        <v>2117818.77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585096.63</v>
      </c>
      <c r="J65" s="6">
        <v>0</v>
      </c>
      <c r="K65" s="5">
        <f t="shared" si="12"/>
        <v>585096.63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999385.72</v>
      </c>
      <c r="J66" s="6">
        <v>0</v>
      </c>
      <c r="K66" s="5">
        <f t="shared" si="12"/>
        <v>999385.72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570912.08</v>
      </c>
      <c r="K67" s="5">
        <f t="shared" si="12"/>
        <v>570912.08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2022-07-29T13:00:01Z</dcterms:modified>
  <cp:category/>
  <cp:version/>
  <cp:contentType/>
  <cp:contentStatus/>
</cp:coreProperties>
</file>