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<sst xmlns="http://schemas.openxmlformats.org/spreadsheetml/2006/main" count="76" uniqueCount="75">
  <si>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</si>
  <si>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</si>
  <si>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</si>
  <si>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</si>
  <si>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</si>
  <si>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</si>
  <si>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</si>
  <si>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</si>
  <si>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</si>
  <si>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</si>
  <si>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</si>
  <si>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</si>
  <si>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</si>
  <si>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</si>
  <si>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</si>
  <si>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</si>
  <si>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</si>
  <si>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</si>
  <si>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</si>
  <si>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</si>
  <si>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</si>
  <si>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</si>
  <si>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</si>
  <si>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</si>
  <si>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</si>
  <si>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</si>
  <si>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</si>
  <si>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</si>
  <si>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</si>
  <si>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</si>
  <si>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</si>
  <si>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</si>
  <si>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</si>
  <si>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</si>
  <si>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</si>
  <si>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</si>
  <si>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</si>
  <si>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</si>
  <si>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</si>
  <si>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</si>
  <si>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</si>
  <si>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</si>
  <si>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</si>
  <si>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</si>
  <si>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</si>
  <si>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</si>
  <si>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</si>
  <si>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</si>
  <si>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</si>
  <si>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</si>
  <si>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</si>
  <si>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</si>
  <si>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</si>
  <si>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</si>
  <si>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</si>
  <si>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</si>
  <si>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</si>
  <si>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</si>
  <si>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</si>
  <si>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</si>
  <si>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</si>
  <si>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</si>
  <si>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</si>
  <si>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</si>
  <si>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</si>
  <si>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</si>
  <si>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21/07/22 - VENCIMENTO 28/07/22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</si>
  <si>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</si>
  <si>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</si>
  <si>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</si>
  <si>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</si>
  <si>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4.6. Remuneração SMGO</t>
  </si>
  <si>
    <t>4.7. Remuneração Manutenção de Validadores</t>
  </si>
  <si>
    <t>4.8. Remuneração Comunicação de Dados por Chip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</si>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</sst>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  <xf numFmtId="171" fontId="32" fillId="0" borderId="4" xfId="46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55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66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49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48</v>
      </c>
      <c r="B4" s="59" t="s">
        <v>47</v>
      </c>
      <c r="C4" s="60"/>
      <c r="D4" s="60"/>
      <c r="E4" s="60"/>
      <c r="F4" s="60"/>
      <c r="G4" s="60"/>
      <c r="H4" s="60"/>
      <c r="I4" s="60"/>
      <c r="J4" s="60"/>
      <c r="K4" s="58" t="s">
        <v>46</v>
      </c>
    </row>
    <row r="5" spans="1:11" ht="43.5" customHeight="1">
      <c r="A5" s="58"/>
      <c r="B5" s="49" t="s">
        <v>59</v>
      </c>
      <c r="C5" s="49" t="s">
        <v>45</v>
      </c>
      <c r="D5" s="50" t="s">
        <v>60</v>
      </c>
      <c r="E5" s="50" t="s">
        <v>61</v>
      </c>
      <c r="F5" s="50" t="s">
        <v>62</v>
      </c>
      <c r="G5" s="49" t="s">
        <v>63</v>
      </c>
      <c r="H5" s="50" t="s">
        <v>60</v>
      </c>
      <c r="I5" s="49" t="s">
        <v>44</v>
      </c>
      <c r="J5" s="49" t="s">
        <v>64</v>
      </c>
      <c r="K5" s="58"/>
    </row>
    <row r="6" spans="1:11" ht="18.75" customHeight="1">
      <c r="A6" s="58"/>
      <c r="B6" s="48" t="s">
        <v>43</v>
      </c>
      <c r="C6" s="48" t="s">
        <v>42</v>
      </c>
      <c r="D6" s="48" t="s">
        <v>41</v>
      </c>
      <c r="E6" s="48" t="s">
        <v>40</v>
      </c>
      <c r="F6" s="48" t="s">
        <v>39</v>
      </c>
      <c r="G6" s="48" t="s">
        <v>38</v>
      </c>
      <c r="H6" s="48" t="s">
        <v>37</v>
      </c>
      <c r="I6" s="48" t="s">
        <v>36</v>
      </c>
      <c r="J6" s="48" t="s">
        <v>35</v>
      </c>
      <c r="K6" s="58"/>
    </row>
    <row r="7" spans="1:14" ht="16.5" customHeight="1">
      <c r="A7" s="13" t="s">
        <v>34</v>
      </c>
      <c r="B7" s="47">
        <f aca="true" t="shared" si="0" ref="B7:K7">B8+B11</f>
        <v>306539</v>
      </c>
      <c r="C7" s="47">
        <f t="shared" si="0"/>
        <v>250986</v>
      </c>
      <c r="D7" s="47">
        <f t="shared" si="0"/>
        <v>317416</v>
      </c>
      <c r="E7" s="47">
        <f t="shared" si="0"/>
        <v>171954</v>
      </c>
      <c r="F7" s="47">
        <f t="shared" si="0"/>
        <v>211017</v>
      </c>
      <c r="G7" s="47">
        <f t="shared" si="0"/>
        <v>210717</v>
      </c>
      <c r="H7" s="47">
        <f t="shared" si="0"/>
        <v>247979</v>
      </c>
      <c r="I7" s="47">
        <f t="shared" si="0"/>
        <v>353044</v>
      </c>
      <c r="J7" s="47">
        <f t="shared" si="0"/>
        <v>115006</v>
      </c>
      <c r="K7" s="47">
        <f t="shared" si="0"/>
        <v>2184658</v>
      </c>
      <c r="L7" s="46"/>
      <c r="M7"/>
      <c r="N7"/>
    </row>
    <row r="8" spans="1:14" ht="16.5" customHeight="1">
      <c r="A8" s="44" t="s">
        <v>33</v>
      </c>
      <c r="B8" s="45">
        <f aca="true" t="shared" si="1" ref="B8:J8">+B9+B10</f>
        <v>18332</v>
      </c>
      <c r="C8" s="45">
        <f t="shared" si="1"/>
        <v>17667</v>
      </c>
      <c r="D8" s="45">
        <f t="shared" si="1"/>
        <v>18004</v>
      </c>
      <c r="E8" s="45">
        <f t="shared" si="1"/>
        <v>11948</v>
      </c>
      <c r="F8" s="45">
        <f t="shared" si="1"/>
        <v>12996</v>
      </c>
      <c r="G8" s="45">
        <f t="shared" si="1"/>
        <v>6950</v>
      </c>
      <c r="H8" s="45">
        <f t="shared" si="1"/>
        <v>6325</v>
      </c>
      <c r="I8" s="45">
        <f t="shared" si="1"/>
        <v>19301</v>
      </c>
      <c r="J8" s="45">
        <f t="shared" si="1"/>
        <v>3927</v>
      </c>
      <c r="K8" s="38">
        <f>SUM(B8:J8)</f>
        <v>115450</v>
      </c>
      <c r="L8"/>
      <c r="M8"/>
      <c r="N8"/>
    </row>
    <row r="9" spans="1:14" ht="16.5" customHeight="1">
      <c r="A9" s="22" t="s">
        <v>32</v>
      </c>
      <c r="B9" s="45">
        <v>18295</v>
      </c>
      <c r="C9" s="45">
        <v>17660</v>
      </c>
      <c r="D9" s="45">
        <v>18000</v>
      </c>
      <c r="E9" s="45">
        <v>11785</v>
      </c>
      <c r="F9" s="45">
        <v>12981</v>
      </c>
      <c r="G9" s="45">
        <v>6949</v>
      </c>
      <c r="H9" s="45">
        <v>6325</v>
      </c>
      <c r="I9" s="45">
        <v>19202</v>
      </c>
      <c r="J9" s="45">
        <v>3927</v>
      </c>
      <c r="K9" s="38">
        <f>SUM(B9:J9)</f>
        <v>115124</v>
      </c>
      <c r="L9"/>
      <c r="M9"/>
      <c r="N9"/>
    </row>
    <row r="10" spans="1:14" ht="16.5" customHeight="1">
      <c r="A10" s="22" t="s">
        <v>31</v>
      </c>
      <c r="B10" s="45">
        <v>37</v>
      </c>
      <c r="C10" s="45">
        <v>7</v>
      </c>
      <c r="D10" s="45">
        <v>4</v>
      </c>
      <c r="E10" s="45">
        <v>163</v>
      </c>
      <c r="F10" s="45">
        <v>15</v>
      </c>
      <c r="G10" s="45">
        <v>1</v>
      </c>
      <c r="H10" s="45">
        <v>0</v>
      </c>
      <c r="I10" s="45">
        <v>99</v>
      </c>
      <c r="J10" s="45">
        <v>0</v>
      </c>
      <c r="K10" s="38">
        <f>SUM(B10:J10)</f>
        <v>326</v>
      </c>
      <c r="L10"/>
      <c r="M10"/>
      <c r="N10"/>
    </row>
    <row r="11" spans="1:14" ht="16.5" customHeight="1">
      <c r="A11" s="44" t="s">
        <v>30</v>
      </c>
      <c r="B11" s="43">
        <v>288207</v>
      </c>
      <c r="C11" s="43">
        <v>233319</v>
      </c>
      <c r="D11" s="43">
        <v>299412</v>
      </c>
      <c r="E11" s="43">
        <v>160006</v>
      </c>
      <c r="F11" s="43">
        <v>198021</v>
      </c>
      <c r="G11" s="43">
        <v>203767</v>
      </c>
      <c r="H11" s="43">
        <v>241654</v>
      </c>
      <c r="I11" s="43">
        <v>333743</v>
      </c>
      <c r="J11" s="43">
        <v>111079</v>
      </c>
      <c r="K11" s="38">
        <f>SUM(B11:J11)</f>
        <v>2069208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29</v>
      </c>
      <c r="B13" s="42">
        <v>4.4911</v>
      </c>
      <c r="C13" s="42">
        <v>4.9339</v>
      </c>
      <c r="D13" s="42">
        <v>5.4695</v>
      </c>
      <c r="E13" s="42">
        <v>4.7554</v>
      </c>
      <c r="F13" s="42">
        <v>5.0324</v>
      </c>
      <c r="G13" s="42">
        <v>5.0834</v>
      </c>
      <c r="H13" s="42">
        <v>4.0475</v>
      </c>
      <c r="I13" s="42">
        <v>4.0885</v>
      </c>
      <c r="J13" s="42">
        <v>4.6262</v>
      </c>
      <c r="K13" s="31"/>
      <c r="L13"/>
      <c r="M13"/>
      <c r="N13"/>
    </row>
    <row r="14" spans="1:14" ht="16.5" customHeight="1">
      <c r="A14" s="16" t="s">
        <v>70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31"/>
      <c r="L14"/>
      <c r="M14"/>
      <c r="N14"/>
    </row>
    <row r="15" spans="1:11" ht="12" customHeight="1">
      <c r="A15" s="41"/>
      <c r="B15" s="17"/>
      <c r="C15" s="40"/>
      <c r="D15" s="40"/>
      <c r="E15" s="40"/>
      <c r="F15" s="40"/>
      <c r="G15" s="40"/>
      <c r="H15" s="40"/>
      <c r="I15" s="40"/>
      <c r="J15" s="40"/>
      <c r="K15" s="31"/>
    </row>
    <row r="16" spans="1:11" ht="16.5" customHeight="1">
      <c r="A16" s="16" t="s">
        <v>28</v>
      </c>
      <c r="B16" s="39">
        <v>1.124296853153674</v>
      </c>
      <c r="C16" s="39">
        <v>1.183320348387802</v>
      </c>
      <c r="D16" s="39">
        <v>1.040365634256767</v>
      </c>
      <c r="E16" s="39">
        <v>1.358307908222222</v>
      </c>
      <c r="F16" s="39">
        <v>1.049551681125743</v>
      </c>
      <c r="G16" s="39">
        <v>1.144668398577282</v>
      </c>
      <c r="H16" s="39">
        <v>1.107743724456936</v>
      </c>
      <c r="I16" s="39">
        <v>1.064282649235167</v>
      </c>
      <c r="J16" s="39">
        <v>1.023219378198639</v>
      </c>
      <c r="K16" s="31"/>
    </row>
    <row r="17" spans="1:11" ht="12" customHeight="1">
      <c r="A17" s="16"/>
      <c r="B17" s="31"/>
      <c r="C17" s="31"/>
      <c r="D17" s="31"/>
      <c r="E17" s="38"/>
      <c r="F17" s="31"/>
      <c r="G17" s="31"/>
      <c r="H17" s="31"/>
      <c r="I17" s="31"/>
      <c r="J17" s="31"/>
      <c r="K17" s="15"/>
    </row>
    <row r="18" spans="1:14" ht="16.5" customHeight="1">
      <c r="A18" s="37" t="s">
        <v>74</v>
      </c>
      <c r="B18" s="36">
        <f>SUM(B19:B27)</f>
        <v>1600388.67</v>
      </c>
      <c r="C18" s="36">
        <f aca="true" t="shared" si="2" ref="C18:J18">SUM(C19:C27)</f>
        <v>1521800.2300000002</v>
      </c>
      <c r="D18" s="36">
        <f t="shared" si="2"/>
        <v>1868456.31</v>
      </c>
      <c r="E18" s="36">
        <f t="shared" si="2"/>
        <v>1151624.1500000001</v>
      </c>
      <c r="F18" s="36">
        <f t="shared" si="2"/>
        <v>1155299.6400000001</v>
      </c>
      <c r="G18" s="36">
        <f t="shared" si="2"/>
        <v>1262139.5799999998</v>
      </c>
      <c r="H18" s="36">
        <f t="shared" si="2"/>
        <v>1156082.6000000003</v>
      </c>
      <c r="I18" s="36">
        <f t="shared" si="2"/>
        <v>1613771.71</v>
      </c>
      <c r="J18" s="36">
        <f t="shared" si="2"/>
        <v>559063.29</v>
      </c>
      <c r="K18" s="36">
        <f>SUM(B18:J18)</f>
        <v>11888626.18</v>
      </c>
      <c r="L18"/>
      <c r="M18"/>
      <c r="N18"/>
    </row>
    <row r="19" spans="1:14" ht="16.5" customHeight="1">
      <c r="A19" s="35" t="s">
        <v>27</v>
      </c>
      <c r="B19" s="62">
        <f>ROUND((B13+B14)*B7,2)</f>
        <v>1376697.3</v>
      </c>
      <c r="C19" s="62">
        <f aca="true" t="shared" si="3" ref="C19:J19">ROUND((C13+C14)*C7,2)</f>
        <v>1238339.83</v>
      </c>
      <c r="D19" s="62">
        <f t="shared" si="3"/>
        <v>1736106.81</v>
      </c>
      <c r="E19" s="62">
        <f t="shared" si="3"/>
        <v>817710.05</v>
      </c>
      <c r="F19" s="62">
        <f t="shared" si="3"/>
        <v>1061921.95</v>
      </c>
      <c r="G19" s="62">
        <f t="shared" si="3"/>
        <v>1071158.8</v>
      </c>
      <c r="H19" s="62">
        <f t="shared" si="3"/>
        <v>1003695</v>
      </c>
      <c r="I19" s="62">
        <f t="shared" si="3"/>
        <v>1443420.39</v>
      </c>
      <c r="J19" s="62">
        <f t="shared" si="3"/>
        <v>532040.76</v>
      </c>
      <c r="K19" s="30">
        <f>SUM(B19:J19)</f>
        <v>10281090.889999999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171119.14</v>
      </c>
      <c r="C20" s="30">
        <f t="shared" si="4"/>
        <v>227012.89</v>
      </c>
      <c r="D20" s="30">
        <f t="shared" si="4"/>
        <v>70079.05</v>
      </c>
      <c r="E20" s="30">
        <f t="shared" si="4"/>
        <v>292991.98</v>
      </c>
      <c r="F20" s="30">
        <f t="shared" si="4"/>
        <v>52620.02</v>
      </c>
      <c r="G20" s="30">
        <f t="shared" si="4"/>
        <v>154962.83</v>
      </c>
      <c r="H20" s="30">
        <f t="shared" si="4"/>
        <v>108141.84</v>
      </c>
      <c r="I20" s="30">
        <f t="shared" si="4"/>
        <v>92786.89</v>
      </c>
      <c r="J20" s="30">
        <f t="shared" si="4"/>
        <v>12353.66</v>
      </c>
      <c r="K20" s="30">
        <f aca="true" t="shared" si="5" ref="K18:K26">SUM(B20:J20)</f>
        <v>1182068.2999999998</v>
      </c>
      <c r="L20"/>
      <c r="M20"/>
      <c r="N20"/>
    </row>
    <row r="21" spans="1:14" ht="16.5" customHeight="1">
      <c r="A21" s="18" t="s">
        <v>25</v>
      </c>
      <c r="B21" s="30">
        <v>48385.46</v>
      </c>
      <c r="C21" s="30">
        <v>50646.85</v>
      </c>
      <c r="D21" s="30">
        <v>54317.17</v>
      </c>
      <c r="E21" s="30">
        <v>35795.09</v>
      </c>
      <c r="F21" s="30">
        <v>37319.25</v>
      </c>
      <c r="G21" s="30">
        <v>32402.52</v>
      </c>
      <c r="H21" s="30">
        <v>38986.82</v>
      </c>
      <c r="I21" s="30">
        <v>71522.09</v>
      </c>
      <c r="J21" s="30">
        <v>18679.83</v>
      </c>
      <c r="K21" s="30">
        <f t="shared" si="5"/>
        <v>388055.08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1" t="s">
        <v>71</v>
      </c>
      <c r="B24" s="30">
        <v>1326.05</v>
      </c>
      <c r="C24" s="30">
        <v>1260.92</v>
      </c>
      <c r="D24" s="30">
        <v>1547.49</v>
      </c>
      <c r="E24" s="30">
        <v>953.51</v>
      </c>
      <c r="F24" s="30">
        <v>956.11</v>
      </c>
      <c r="G24" s="30">
        <v>1044.69</v>
      </c>
      <c r="H24" s="30">
        <v>958.72</v>
      </c>
      <c r="I24" s="30">
        <v>1336.47</v>
      </c>
      <c r="J24" s="30">
        <v>463.73</v>
      </c>
      <c r="K24" s="30">
        <f t="shared" si="5"/>
        <v>9847.69</v>
      </c>
      <c r="L24"/>
      <c r="M24"/>
      <c r="N24"/>
    </row>
    <row r="25" spans="1:14" ht="16.5" customHeight="1">
      <c r="A25" s="61" t="s">
        <v>72</v>
      </c>
      <c r="B25" s="30">
        <v>810.06</v>
      </c>
      <c r="C25" s="30">
        <v>790.68</v>
      </c>
      <c r="D25" s="30">
        <v>894.45</v>
      </c>
      <c r="E25" s="30">
        <v>525.45</v>
      </c>
      <c r="F25" s="30">
        <v>540.55</v>
      </c>
      <c r="G25" s="30">
        <v>622.9</v>
      </c>
      <c r="H25" s="30">
        <v>626.6</v>
      </c>
      <c r="I25" s="30">
        <v>952.55</v>
      </c>
      <c r="J25" s="30">
        <v>301.83</v>
      </c>
      <c r="K25" s="30">
        <f t="shared" si="5"/>
        <v>6065.07</v>
      </c>
      <c r="L25"/>
      <c r="M25"/>
      <c r="N25"/>
    </row>
    <row r="26" spans="1:14" ht="16.5" customHeight="1">
      <c r="A26" s="61" t="s">
        <v>73</v>
      </c>
      <c r="B26" s="30">
        <v>321.23</v>
      </c>
      <c r="C26" s="30">
        <v>290.2</v>
      </c>
      <c r="D26" s="30">
        <v>323.05</v>
      </c>
      <c r="E26" s="30">
        <v>189.21</v>
      </c>
      <c r="F26" s="30">
        <v>212.33</v>
      </c>
      <c r="G26" s="30">
        <v>218.41</v>
      </c>
      <c r="H26" s="30">
        <v>214.76</v>
      </c>
      <c r="I26" s="30">
        <v>294.46</v>
      </c>
      <c r="J26" s="30">
        <v>113.16</v>
      </c>
      <c r="K26" s="30">
        <f t="shared" si="5"/>
        <v>2176.81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-138355.38999999998</v>
      </c>
      <c r="C29" s="30">
        <f t="shared" si="6"/>
        <v>-92412.82</v>
      </c>
      <c r="D29" s="30">
        <f t="shared" si="6"/>
        <v>-127934.52999999996</v>
      </c>
      <c r="E29" s="30">
        <f t="shared" si="6"/>
        <v>-118287.98000000001</v>
      </c>
      <c r="F29" s="30">
        <f t="shared" si="6"/>
        <v>-62432.990000000005</v>
      </c>
      <c r="G29" s="30">
        <f t="shared" si="6"/>
        <v>-111973.4</v>
      </c>
      <c r="H29" s="30">
        <f t="shared" si="6"/>
        <v>-47165.86</v>
      </c>
      <c r="I29" s="30">
        <f t="shared" si="6"/>
        <v>-113775.75</v>
      </c>
      <c r="J29" s="30">
        <f t="shared" si="6"/>
        <v>-33079.47</v>
      </c>
      <c r="K29" s="30">
        <f aca="true" t="shared" si="7" ref="K29:K37">SUM(B29:J29)</f>
        <v>-845418.19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-130981.70999999999</v>
      </c>
      <c r="C30" s="30">
        <f t="shared" si="8"/>
        <v>-85401.3</v>
      </c>
      <c r="D30" s="30">
        <f t="shared" si="8"/>
        <v>-96947.03</v>
      </c>
      <c r="E30" s="30">
        <f t="shared" si="8"/>
        <v>-112985.88</v>
      </c>
      <c r="F30" s="30">
        <f t="shared" si="8"/>
        <v>-57116.4</v>
      </c>
      <c r="G30" s="30">
        <f t="shared" si="8"/>
        <v>-106164.26999999999</v>
      </c>
      <c r="H30" s="30">
        <f t="shared" si="8"/>
        <v>-41834.79</v>
      </c>
      <c r="I30" s="30">
        <f t="shared" si="8"/>
        <v>-106344.12</v>
      </c>
      <c r="J30" s="30">
        <f t="shared" si="8"/>
        <v>-24021.25</v>
      </c>
      <c r="K30" s="30">
        <f t="shared" si="7"/>
        <v>-761796.7500000001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-80498</v>
      </c>
      <c r="C31" s="30">
        <f aca="true" t="shared" si="9" ref="C31:J31">-ROUND((C9)*$E$3,2)</f>
        <v>-77704</v>
      </c>
      <c r="D31" s="30">
        <f t="shared" si="9"/>
        <v>-79200</v>
      </c>
      <c r="E31" s="30">
        <f t="shared" si="9"/>
        <v>-51854</v>
      </c>
      <c r="F31" s="30">
        <f t="shared" si="9"/>
        <v>-57116.4</v>
      </c>
      <c r="G31" s="30">
        <f t="shared" si="9"/>
        <v>-30575.6</v>
      </c>
      <c r="H31" s="30">
        <f t="shared" si="9"/>
        <v>-27830</v>
      </c>
      <c r="I31" s="30">
        <f t="shared" si="9"/>
        <v>-84488.8</v>
      </c>
      <c r="J31" s="30">
        <f t="shared" si="9"/>
        <v>-17278.8</v>
      </c>
      <c r="K31" s="30">
        <f t="shared" si="7"/>
        <v>-506545.6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-50483.71</v>
      </c>
      <c r="C34" s="30">
        <v>-7697.3</v>
      </c>
      <c r="D34" s="30">
        <v>-17747.03</v>
      </c>
      <c r="E34" s="30">
        <v>-61131.88</v>
      </c>
      <c r="F34" s="26">
        <v>0</v>
      </c>
      <c r="G34" s="30">
        <v>-75588.67</v>
      </c>
      <c r="H34" s="30">
        <v>-14004.79</v>
      </c>
      <c r="I34" s="30">
        <v>-21855.32</v>
      </c>
      <c r="J34" s="30">
        <v>-6742.45</v>
      </c>
      <c r="K34" s="30">
        <f t="shared" si="7"/>
        <v>-255251.15000000005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-7373.68</v>
      </c>
      <c r="C35" s="27">
        <f t="shared" si="10"/>
        <v>-7011.52</v>
      </c>
      <c r="D35" s="27">
        <f t="shared" si="10"/>
        <v>-30987.499999999953</v>
      </c>
      <c r="E35" s="27">
        <f t="shared" si="10"/>
        <v>-5302.1</v>
      </c>
      <c r="F35" s="27">
        <f t="shared" si="10"/>
        <v>-5316.59</v>
      </c>
      <c r="G35" s="27">
        <f t="shared" si="10"/>
        <v>-5809.13</v>
      </c>
      <c r="H35" s="27">
        <f t="shared" si="10"/>
        <v>-5331.07</v>
      </c>
      <c r="I35" s="27">
        <f t="shared" si="10"/>
        <v>-7431.63</v>
      </c>
      <c r="J35" s="27">
        <f t="shared" si="10"/>
        <v>-9058.220000000001</v>
      </c>
      <c r="K35" s="30">
        <f t="shared" si="7"/>
        <v>-83621.43999999996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25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25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25" t="s">
        <v>69</v>
      </c>
      <c r="B45" s="17">
        <v>-7373.68</v>
      </c>
      <c r="C45" s="17">
        <v>-7011.52</v>
      </c>
      <c r="D45" s="17">
        <v>-8605.05</v>
      </c>
      <c r="E45" s="17">
        <v>-5302.1</v>
      </c>
      <c r="F45" s="17">
        <v>-5316.59</v>
      </c>
      <c r="G45" s="17">
        <v>-5809.13</v>
      </c>
      <c r="H45" s="17">
        <v>-5331.07</v>
      </c>
      <c r="I45" s="17">
        <v>-7431.63</v>
      </c>
      <c r="J45" s="17">
        <v>-2578.62</v>
      </c>
      <c r="K45" s="17">
        <f>SUM(B45:J45)</f>
        <v>-54759.39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1462033.28</v>
      </c>
      <c r="C49" s="27">
        <f>IF(C18+C29+C50&lt;0,0,C18+C29+C50)</f>
        <v>1429387.4100000001</v>
      </c>
      <c r="D49" s="27">
        <f>IF(D18+D29+D50&lt;0,0,D18+D29+D50)</f>
        <v>1740521.78</v>
      </c>
      <c r="E49" s="27">
        <f>IF(E18+E29+E50&lt;0,0,E18+E29+E50)</f>
        <v>1033336.1700000002</v>
      </c>
      <c r="F49" s="27">
        <f>IF(F18+F29+F50&lt;0,0,F18+F29+F50)</f>
        <v>1092866.6500000001</v>
      </c>
      <c r="G49" s="27">
        <f>IF(G18+G29+G50&lt;0,0,G18+G29+G50)</f>
        <v>1150166.18</v>
      </c>
      <c r="H49" s="27">
        <f>IF(H18+H29+H50&lt;0,0,H18+H29+H50)</f>
        <v>1108916.7400000002</v>
      </c>
      <c r="I49" s="27">
        <f>IF(I18+I29+I50&lt;0,0,I18+I29+I50)</f>
        <v>1499995.96</v>
      </c>
      <c r="J49" s="27">
        <f>IF(J18+J29+J50&lt;0,0,J18+J29+J50)</f>
        <v>525983.8200000001</v>
      </c>
      <c r="K49" s="20">
        <f>SUM(B49:J49)</f>
        <v>11043207.990000002</v>
      </c>
      <c r="L49" s="55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1462033.2799999998</v>
      </c>
      <c r="C55" s="10">
        <f t="shared" si="11"/>
        <v>1429387.4</v>
      </c>
      <c r="D55" s="10">
        <f t="shared" si="11"/>
        <v>1740521.78</v>
      </c>
      <c r="E55" s="10">
        <f t="shared" si="11"/>
        <v>1033336.17</v>
      </c>
      <c r="F55" s="10">
        <f t="shared" si="11"/>
        <v>1092866.65</v>
      </c>
      <c r="G55" s="10">
        <f t="shared" si="11"/>
        <v>1150166.18</v>
      </c>
      <c r="H55" s="10">
        <f t="shared" si="11"/>
        <v>1108916.74</v>
      </c>
      <c r="I55" s="10">
        <f>SUM(I56:I68)</f>
        <v>1499995.96</v>
      </c>
      <c r="J55" s="10">
        <f t="shared" si="11"/>
        <v>525983.81</v>
      </c>
      <c r="K55" s="5">
        <f>SUM(K56:K68)</f>
        <v>11043207.969999999</v>
      </c>
      <c r="L55" s="9"/>
    </row>
    <row r="56" spans="1:11" ht="16.5" customHeight="1">
      <c r="A56" s="7" t="s">
        <v>57</v>
      </c>
      <c r="B56" s="8">
        <v>1277670.88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1277670.88</v>
      </c>
    </row>
    <row r="57" spans="1:11" ht="16.5" customHeight="1">
      <c r="A57" s="7" t="s">
        <v>58</v>
      </c>
      <c r="B57" s="8">
        <v>184362.4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184362.4</v>
      </c>
    </row>
    <row r="58" spans="1:11" ht="16.5" customHeight="1">
      <c r="A58" s="7" t="s">
        <v>4</v>
      </c>
      <c r="B58" s="6">
        <v>0</v>
      </c>
      <c r="C58" s="8">
        <v>1429387.4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1429387.4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1740521.78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1740521.78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1033336.17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1033336.17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1092866.65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1092866.65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1150166.18</v>
      </c>
      <c r="H62" s="6">
        <v>0</v>
      </c>
      <c r="I62" s="6">
        <v>0</v>
      </c>
      <c r="J62" s="6">
        <v>0</v>
      </c>
      <c r="K62" s="5">
        <f t="shared" si="12"/>
        <v>1150166.18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1108916.74</v>
      </c>
      <c r="I63" s="6">
        <v>0</v>
      </c>
      <c r="J63" s="6">
        <v>0</v>
      </c>
      <c r="K63" s="5">
        <f t="shared" si="12"/>
        <v>1108916.74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548698.52</v>
      </c>
      <c r="J65" s="6">
        <v>0</v>
      </c>
      <c r="K65" s="5">
        <f t="shared" si="12"/>
        <v>548698.52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951297.44</v>
      </c>
      <c r="J66" s="6">
        <v>0</v>
      </c>
      <c r="K66" s="5">
        <f t="shared" si="12"/>
        <v>951297.44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525983.81</v>
      </c>
      <c r="K67" s="5">
        <f t="shared" si="12"/>
        <v>525983.81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2022-07-28T18:31:33Z</dcterms:modified>
  <cp:category/>
  <cp:version/>
  <cp:contentType/>
  <cp:contentStatus/>
</cp:coreProperties>
</file>