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<sst xmlns="http://schemas.openxmlformats.org/spreadsheetml/2006/main" count="76" uniqueCount="75">
  <si>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</si>
  <si>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</si>
  <si>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</si>
  <si>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</si>
  <si>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</si>
  <si>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</si>
  <si>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</si>
  <si>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</si>
  <si>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</si>
  <si>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</si>
  <si>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</si>
  <si>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</si>
  <si>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</si>
  <si>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</si>
  <si>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</si>
  <si>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</si>
  <si>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</si>
  <si>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</si>
  <si>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</si>
  <si>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</si>
  <si>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</si>
  <si>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</si>
  <si>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</si>
  <si>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</si>
  <si>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</si>
  <si>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</si>
  <si>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</si>
  <si>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</si>
  <si>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</si>
  <si>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</si>
  <si>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</si>
  <si>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</si>
  <si>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</si>
  <si>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</si>
  <si>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</si>
  <si>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</si>
  <si>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</si>
  <si>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</si>
  <si>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</si>
  <si>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</si>
  <si>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</si>
  <si>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</si>
  <si>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</si>
  <si>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</si>
  <si>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</si>
  <si>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</si>
  <si>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</si>
  <si>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</si>
  <si>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</si>
  <si>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</si>
  <si>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</si>
  <si>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</si>
  <si>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</si>
  <si>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</si>
  <si>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</si>
  <si>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</si>
  <si>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</si>
  <si>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</si>
  <si>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</si>
  <si>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</si>
  <si>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</si>
  <si>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</si>
  <si>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</si>
  <si>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</si>
  <si>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</si>
  <si>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</si>
  <si>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</si>
  <si>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19/07/22 - VENCIMENTO 26/07/22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</si>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</sst>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302709</v>
      </c>
      <c r="C7" s="47">
        <f t="shared" si="0"/>
        <v>247797</v>
      </c>
      <c r="D7" s="47">
        <f t="shared" si="0"/>
        <v>317644</v>
      </c>
      <c r="E7" s="47">
        <f t="shared" si="0"/>
        <v>171241</v>
      </c>
      <c r="F7" s="47">
        <f t="shared" si="0"/>
        <v>207121</v>
      </c>
      <c r="G7" s="47">
        <f t="shared" si="0"/>
        <v>204866</v>
      </c>
      <c r="H7" s="47">
        <f t="shared" si="0"/>
        <v>238148</v>
      </c>
      <c r="I7" s="47">
        <f t="shared" si="0"/>
        <v>346902</v>
      </c>
      <c r="J7" s="47">
        <f t="shared" si="0"/>
        <v>114315</v>
      </c>
      <c r="K7" s="47">
        <f t="shared" si="0"/>
        <v>2150743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17441</v>
      </c>
      <c r="C8" s="45">
        <f t="shared" si="1"/>
        <v>17732</v>
      </c>
      <c r="D8" s="45">
        <f t="shared" si="1"/>
        <v>17618</v>
      </c>
      <c r="E8" s="45">
        <f t="shared" si="1"/>
        <v>11716</v>
      </c>
      <c r="F8" s="45">
        <f t="shared" si="1"/>
        <v>12540</v>
      </c>
      <c r="G8" s="45">
        <f t="shared" si="1"/>
        <v>6500</v>
      </c>
      <c r="H8" s="45">
        <f t="shared" si="1"/>
        <v>5790</v>
      </c>
      <c r="I8" s="45">
        <f t="shared" si="1"/>
        <v>18372</v>
      </c>
      <c r="J8" s="45">
        <f t="shared" si="1"/>
        <v>3714</v>
      </c>
      <c r="K8" s="38">
        <f>SUM(B8:J8)</f>
        <v>111423</v>
      </c>
      <c r="L8"/>
      <c r="M8"/>
      <c r="N8"/>
    </row>
    <row r="9" spans="1:14" ht="16.5" customHeight="1">
      <c r="A9" s="22" t="s">
        <v>32</v>
      </c>
      <c r="B9" s="45">
        <v>17389</v>
      </c>
      <c r="C9" s="45">
        <v>17726</v>
      </c>
      <c r="D9" s="45">
        <v>17609</v>
      </c>
      <c r="E9" s="45">
        <v>11590</v>
      </c>
      <c r="F9" s="45">
        <v>12526</v>
      </c>
      <c r="G9" s="45">
        <v>6499</v>
      </c>
      <c r="H9" s="45">
        <v>5790</v>
      </c>
      <c r="I9" s="45">
        <v>18279</v>
      </c>
      <c r="J9" s="45">
        <v>3714</v>
      </c>
      <c r="K9" s="38">
        <f>SUM(B9:J9)</f>
        <v>111122</v>
      </c>
      <c r="L9"/>
      <c r="M9"/>
      <c r="N9"/>
    </row>
    <row r="10" spans="1:14" ht="16.5" customHeight="1">
      <c r="A10" s="22" t="s">
        <v>31</v>
      </c>
      <c r="B10" s="45">
        <v>52</v>
      </c>
      <c r="C10" s="45">
        <v>6</v>
      </c>
      <c r="D10" s="45">
        <v>9</v>
      </c>
      <c r="E10" s="45">
        <v>126</v>
      </c>
      <c r="F10" s="45">
        <v>14</v>
      </c>
      <c r="G10" s="45">
        <v>1</v>
      </c>
      <c r="H10" s="45">
        <v>0</v>
      </c>
      <c r="I10" s="45">
        <v>93</v>
      </c>
      <c r="J10" s="45">
        <v>0</v>
      </c>
      <c r="K10" s="38">
        <f>SUM(B10:J10)</f>
        <v>301</v>
      </c>
      <c r="L10"/>
      <c r="M10"/>
      <c r="N10"/>
    </row>
    <row r="11" spans="1:14" ht="16.5" customHeight="1">
      <c r="A11" s="44" t="s">
        <v>30</v>
      </c>
      <c r="B11" s="43">
        <v>285268</v>
      </c>
      <c r="C11" s="43">
        <v>230065</v>
      </c>
      <c r="D11" s="43">
        <v>300026</v>
      </c>
      <c r="E11" s="43">
        <v>159525</v>
      </c>
      <c r="F11" s="43">
        <v>194581</v>
      </c>
      <c r="G11" s="43">
        <v>198366</v>
      </c>
      <c r="H11" s="43">
        <v>232358</v>
      </c>
      <c r="I11" s="43">
        <v>328530</v>
      </c>
      <c r="J11" s="43">
        <v>110601</v>
      </c>
      <c r="K11" s="38">
        <f>SUM(B11:J11)</f>
        <v>2039320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1.136115481399118</v>
      </c>
      <c r="C16" s="39">
        <v>1.178913797164816</v>
      </c>
      <c r="D16" s="39">
        <v>1.039583553258493</v>
      </c>
      <c r="E16" s="39">
        <v>1.363702419572416</v>
      </c>
      <c r="F16" s="39">
        <v>1.067335172791309</v>
      </c>
      <c r="G16" s="39">
        <v>1.171581327496934</v>
      </c>
      <c r="H16" s="39">
        <v>1.139926214265335</v>
      </c>
      <c r="I16" s="39">
        <v>1.077515941455737</v>
      </c>
      <c r="J16" s="39">
        <v>1.027961325554951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1595452.5999999999</v>
      </c>
      <c r="C18" s="36">
        <f aca="true" t="shared" si="2" ref="C18:J18">SUM(C19:C27)</f>
        <v>1496941.4900000002</v>
      </c>
      <c r="D18" s="36">
        <f t="shared" si="2"/>
        <v>1868830.32</v>
      </c>
      <c r="E18" s="36">
        <f t="shared" si="2"/>
        <v>1150803.71</v>
      </c>
      <c r="F18" s="36">
        <f t="shared" si="2"/>
        <v>1153380.21</v>
      </c>
      <c r="G18" s="36">
        <f t="shared" si="2"/>
        <v>1256409.4399999997</v>
      </c>
      <c r="H18" s="36">
        <f t="shared" si="2"/>
        <v>1142845.82</v>
      </c>
      <c r="I18" s="36">
        <f t="shared" si="2"/>
        <v>1605451.0700000003</v>
      </c>
      <c r="J18" s="36">
        <f t="shared" si="2"/>
        <v>558016.6300000001</v>
      </c>
      <c r="K18" s="36">
        <f>SUM(B18:J18)</f>
        <v>11828131.290000001</v>
      </c>
      <c r="L18"/>
      <c r="M18"/>
      <c r="N18"/>
    </row>
    <row r="19" spans="1:14" ht="16.5" customHeight="1">
      <c r="A19" s="35" t="s">
        <v>27</v>
      </c>
      <c r="B19" s="61">
        <f>ROUND((B13+B14)*B7,2)</f>
        <v>1359496.39</v>
      </c>
      <c r="C19" s="61">
        <f aca="true" t="shared" si="3" ref="C19:J19">ROUND((C13+C14)*C7,2)</f>
        <v>1222605.62</v>
      </c>
      <c r="D19" s="61">
        <f t="shared" si="3"/>
        <v>1737353.86</v>
      </c>
      <c r="E19" s="61">
        <f t="shared" si="3"/>
        <v>814319.45</v>
      </c>
      <c r="F19" s="61">
        <f t="shared" si="3"/>
        <v>1042315.72</v>
      </c>
      <c r="G19" s="61">
        <f t="shared" si="3"/>
        <v>1041415.82</v>
      </c>
      <c r="H19" s="61">
        <f t="shared" si="3"/>
        <v>963904.03</v>
      </c>
      <c r="I19" s="61">
        <f t="shared" si="3"/>
        <v>1418308.83</v>
      </c>
      <c r="J19" s="61">
        <f t="shared" si="3"/>
        <v>528844.05</v>
      </c>
      <c r="K19" s="30">
        <f>SUM(B19:J19)</f>
        <v>10128563.770000001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185048.51</v>
      </c>
      <c r="C20" s="30">
        <f t="shared" si="4"/>
        <v>218741.01</v>
      </c>
      <c r="D20" s="30">
        <f t="shared" si="4"/>
        <v>68770.64</v>
      </c>
      <c r="E20" s="30">
        <f t="shared" si="4"/>
        <v>296169.95</v>
      </c>
      <c r="F20" s="30">
        <f t="shared" si="4"/>
        <v>70184.51</v>
      </c>
      <c r="G20" s="30">
        <f t="shared" si="4"/>
        <v>178687.51</v>
      </c>
      <c r="H20" s="30">
        <f t="shared" si="4"/>
        <v>134875.44</v>
      </c>
      <c r="I20" s="30">
        <f t="shared" si="4"/>
        <v>109941.54</v>
      </c>
      <c r="J20" s="30">
        <f t="shared" si="4"/>
        <v>14787.18</v>
      </c>
      <c r="K20" s="30">
        <f aca="true" t="shared" si="5" ref="K18:K26">SUM(B20:J20)</f>
        <v>1277206.29</v>
      </c>
      <c r="L20"/>
      <c r="M20"/>
      <c r="N20"/>
    </row>
    <row r="21" spans="1:14" ht="16.5" customHeight="1">
      <c r="A21" s="18" t="s">
        <v>25</v>
      </c>
      <c r="B21" s="30">
        <v>46720.93</v>
      </c>
      <c r="C21" s="30">
        <v>49809.83</v>
      </c>
      <c r="D21" s="30">
        <v>54744.72</v>
      </c>
      <c r="E21" s="30">
        <v>35184.68</v>
      </c>
      <c r="F21" s="30">
        <v>37438.95</v>
      </c>
      <c r="G21" s="30">
        <v>32690.68</v>
      </c>
      <c r="H21" s="30">
        <v>38815.23</v>
      </c>
      <c r="I21" s="30">
        <v>71158.36</v>
      </c>
      <c r="J21" s="30">
        <v>18396.36</v>
      </c>
      <c r="K21" s="30">
        <f t="shared" si="5"/>
        <v>384959.73999999993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1326.05</v>
      </c>
      <c r="C24" s="30">
        <v>1245.29</v>
      </c>
      <c r="D24" s="30">
        <v>1555.31</v>
      </c>
      <c r="E24" s="30">
        <v>956.11</v>
      </c>
      <c r="F24" s="30">
        <v>958.72</v>
      </c>
      <c r="G24" s="30">
        <v>1044.69</v>
      </c>
      <c r="H24" s="30">
        <v>950.9</v>
      </c>
      <c r="I24" s="30">
        <v>1336.47</v>
      </c>
      <c r="J24" s="30">
        <v>463.73</v>
      </c>
      <c r="K24" s="30">
        <f t="shared" si="5"/>
        <v>9837.269999999999</v>
      </c>
      <c r="L24"/>
      <c r="M24"/>
      <c r="N24"/>
    </row>
    <row r="25" spans="1:14" ht="16.5" customHeight="1">
      <c r="A25" s="62" t="s">
        <v>73</v>
      </c>
      <c r="B25" s="30">
        <v>810.06</v>
      </c>
      <c r="C25" s="30">
        <v>790.68</v>
      </c>
      <c r="D25" s="30">
        <v>894.45</v>
      </c>
      <c r="E25" s="30">
        <v>525.45</v>
      </c>
      <c r="F25" s="30">
        <v>540.55</v>
      </c>
      <c r="G25" s="30">
        <v>622.9</v>
      </c>
      <c r="H25" s="30">
        <v>626.6</v>
      </c>
      <c r="I25" s="30">
        <v>952.55</v>
      </c>
      <c r="J25" s="30">
        <v>301.83</v>
      </c>
      <c r="K25" s="30">
        <f t="shared" si="5"/>
        <v>6065.07</v>
      </c>
      <c r="L25"/>
      <c r="M25"/>
      <c r="N25"/>
    </row>
    <row r="26" spans="1:14" ht="16.5" customHeight="1">
      <c r="A26" s="62" t="s">
        <v>74</v>
      </c>
      <c r="B26" s="30">
        <v>321.23</v>
      </c>
      <c r="C26" s="30">
        <v>290.2</v>
      </c>
      <c r="D26" s="30">
        <v>323.05</v>
      </c>
      <c r="E26" s="30">
        <v>189.21</v>
      </c>
      <c r="F26" s="30">
        <v>212.33</v>
      </c>
      <c r="G26" s="30">
        <v>218.41</v>
      </c>
      <c r="H26" s="30">
        <v>214.76</v>
      </c>
      <c r="I26" s="30">
        <v>294.46</v>
      </c>
      <c r="J26" s="30">
        <v>113.16</v>
      </c>
      <c r="K26" s="30">
        <f t="shared" si="5"/>
        <v>2176.81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-221886.17</v>
      </c>
      <c r="C29" s="30">
        <f t="shared" si="6"/>
        <v>-91742.05</v>
      </c>
      <c r="D29" s="30">
        <f t="shared" si="6"/>
        <v>-147669.90999999997</v>
      </c>
      <c r="E29" s="30">
        <f t="shared" si="6"/>
        <v>-193271.91999999998</v>
      </c>
      <c r="F29" s="30">
        <f t="shared" si="6"/>
        <v>-60445.47</v>
      </c>
      <c r="G29" s="30">
        <f t="shared" si="6"/>
        <v>-212385.71000000002</v>
      </c>
      <c r="H29" s="30">
        <f t="shared" si="6"/>
        <v>-60418.01</v>
      </c>
      <c r="I29" s="30">
        <f t="shared" si="6"/>
        <v>-134136.73</v>
      </c>
      <c r="J29" s="30">
        <f t="shared" si="6"/>
        <v>-39676.590000000004</v>
      </c>
      <c r="K29" s="30">
        <f aca="true" t="shared" si="7" ref="K29:K37">SUM(B29:J29)</f>
        <v>-1161632.56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-214512.49000000002</v>
      </c>
      <c r="C30" s="30">
        <f t="shared" si="8"/>
        <v>-84817.45</v>
      </c>
      <c r="D30" s="30">
        <f t="shared" si="8"/>
        <v>-116638.95000000001</v>
      </c>
      <c r="E30" s="30">
        <f t="shared" si="8"/>
        <v>-187955.33</v>
      </c>
      <c r="F30" s="30">
        <f t="shared" si="8"/>
        <v>-55114.4</v>
      </c>
      <c r="G30" s="30">
        <f t="shared" si="8"/>
        <v>-206576.58000000002</v>
      </c>
      <c r="H30" s="30">
        <f t="shared" si="8"/>
        <v>-55130.4</v>
      </c>
      <c r="I30" s="30">
        <f t="shared" si="8"/>
        <v>-126705.1</v>
      </c>
      <c r="J30" s="30">
        <f t="shared" si="8"/>
        <v>-30618.370000000003</v>
      </c>
      <c r="K30" s="30">
        <f t="shared" si="7"/>
        <v>-1078069.07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-76511.6</v>
      </c>
      <c r="C31" s="30">
        <f aca="true" t="shared" si="9" ref="C31:J31">-ROUND((C9)*$E$3,2)</f>
        <v>-77994.4</v>
      </c>
      <c r="D31" s="30">
        <f t="shared" si="9"/>
        <v>-77479.6</v>
      </c>
      <c r="E31" s="30">
        <f t="shared" si="9"/>
        <v>-50996</v>
      </c>
      <c r="F31" s="30">
        <f t="shared" si="9"/>
        <v>-55114.4</v>
      </c>
      <c r="G31" s="30">
        <f t="shared" si="9"/>
        <v>-28595.6</v>
      </c>
      <c r="H31" s="30">
        <f t="shared" si="9"/>
        <v>-25476</v>
      </c>
      <c r="I31" s="30">
        <f t="shared" si="9"/>
        <v>-80427.6</v>
      </c>
      <c r="J31" s="30">
        <f t="shared" si="9"/>
        <v>-16341.6</v>
      </c>
      <c r="K31" s="30">
        <f t="shared" si="7"/>
        <v>-488936.79999999993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-138000.89</v>
      </c>
      <c r="C34" s="30">
        <v>-6823.05</v>
      </c>
      <c r="D34" s="30">
        <v>-39159.35</v>
      </c>
      <c r="E34" s="30">
        <v>-136959.33</v>
      </c>
      <c r="F34" s="26">
        <v>0</v>
      </c>
      <c r="G34" s="30">
        <v>-177980.98</v>
      </c>
      <c r="H34" s="30">
        <v>-29654.4</v>
      </c>
      <c r="I34" s="30">
        <v>-46277.5</v>
      </c>
      <c r="J34" s="30">
        <v>-14276.77</v>
      </c>
      <c r="K34" s="30">
        <f t="shared" si="7"/>
        <v>-589132.27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-7373.68</v>
      </c>
      <c r="C35" s="27">
        <f t="shared" si="10"/>
        <v>-6924.6</v>
      </c>
      <c r="D35" s="27">
        <f t="shared" si="10"/>
        <v>-31030.959999999955</v>
      </c>
      <c r="E35" s="27">
        <f t="shared" si="10"/>
        <v>-5316.59</v>
      </c>
      <c r="F35" s="27">
        <f t="shared" si="10"/>
        <v>-5331.07</v>
      </c>
      <c r="G35" s="27">
        <f t="shared" si="10"/>
        <v>-5809.13</v>
      </c>
      <c r="H35" s="27">
        <f t="shared" si="10"/>
        <v>-5287.61</v>
      </c>
      <c r="I35" s="27">
        <f t="shared" si="10"/>
        <v>-7431.63</v>
      </c>
      <c r="J35" s="27">
        <f t="shared" si="10"/>
        <v>-9058.220000000001</v>
      </c>
      <c r="K35" s="30">
        <f t="shared" si="7"/>
        <v>-83563.48999999996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70</v>
      </c>
      <c r="B45" s="17">
        <v>-7373.68</v>
      </c>
      <c r="C45" s="17">
        <v>-6924.6</v>
      </c>
      <c r="D45" s="17">
        <v>-8648.51</v>
      </c>
      <c r="E45" s="17">
        <v>-5316.59</v>
      </c>
      <c r="F45" s="17">
        <v>-5331.07</v>
      </c>
      <c r="G45" s="17">
        <v>-5809.13</v>
      </c>
      <c r="H45" s="17">
        <v>-5287.61</v>
      </c>
      <c r="I45" s="17">
        <v>-7431.63</v>
      </c>
      <c r="J45" s="17">
        <v>-2578.62</v>
      </c>
      <c r="K45" s="17">
        <f>SUM(B45:J45)</f>
        <v>-54701.439999999995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1373566.43</v>
      </c>
      <c r="C49" s="27">
        <f>IF(C18+C29+C50&lt;0,0,C18+C29+C50)</f>
        <v>1405199.4400000002</v>
      </c>
      <c r="D49" s="27">
        <f>IF(D18+D29+D50&lt;0,0,D18+D29+D50)</f>
        <v>1721160.4100000001</v>
      </c>
      <c r="E49" s="27">
        <f>IF(E18+E29+E50&lt;0,0,E18+E29+E50)</f>
        <v>957531.79</v>
      </c>
      <c r="F49" s="27">
        <f>IF(F18+F29+F50&lt;0,0,F18+F29+F50)</f>
        <v>1092934.74</v>
      </c>
      <c r="G49" s="27">
        <f>IF(G18+G29+G50&lt;0,0,G18+G29+G50)</f>
        <v>1044023.7299999997</v>
      </c>
      <c r="H49" s="27">
        <f>IF(H18+H29+H50&lt;0,0,H18+H29+H50)</f>
        <v>1082427.81</v>
      </c>
      <c r="I49" s="27">
        <f>IF(I18+I29+I50&lt;0,0,I18+I29+I50)</f>
        <v>1471314.3400000003</v>
      </c>
      <c r="J49" s="27">
        <f>IF(J18+J29+J50&lt;0,0,J18+J29+J50)</f>
        <v>518340.0400000001</v>
      </c>
      <c r="K49" s="20">
        <f>SUM(B49:J49)</f>
        <v>10666498.73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1373566.4300000002</v>
      </c>
      <c r="C55" s="10">
        <f t="shared" si="11"/>
        <v>1405199.44</v>
      </c>
      <c r="D55" s="10">
        <f t="shared" si="11"/>
        <v>1721160.4</v>
      </c>
      <c r="E55" s="10">
        <f t="shared" si="11"/>
        <v>957531.79</v>
      </c>
      <c r="F55" s="10">
        <f t="shared" si="11"/>
        <v>1092934.74</v>
      </c>
      <c r="G55" s="10">
        <f t="shared" si="11"/>
        <v>1044023.73</v>
      </c>
      <c r="H55" s="10">
        <f t="shared" si="11"/>
        <v>1082427.81</v>
      </c>
      <c r="I55" s="10">
        <f>SUM(I56:I68)</f>
        <v>1471314.3399999999</v>
      </c>
      <c r="J55" s="10">
        <f t="shared" si="11"/>
        <v>518340.05</v>
      </c>
      <c r="K55" s="5">
        <f>SUM(K56:K68)</f>
        <v>10666498.73</v>
      </c>
      <c r="L55" s="9"/>
    </row>
    <row r="56" spans="1:11" ht="16.5" customHeight="1">
      <c r="A56" s="7" t="s">
        <v>57</v>
      </c>
      <c r="B56" s="8">
        <v>1203793.62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1203793.62</v>
      </c>
    </row>
    <row r="57" spans="1:11" ht="16.5" customHeight="1">
      <c r="A57" s="7" t="s">
        <v>58</v>
      </c>
      <c r="B57" s="8">
        <v>169772.81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169772.81</v>
      </c>
    </row>
    <row r="58" spans="1:11" ht="16.5" customHeight="1">
      <c r="A58" s="7" t="s">
        <v>4</v>
      </c>
      <c r="B58" s="6">
        <v>0</v>
      </c>
      <c r="C58" s="8">
        <v>1405199.44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1405199.44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1721160.4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1721160.4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957531.79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957531.79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1092934.74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1092934.74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1044023.73</v>
      </c>
      <c r="H62" s="6">
        <v>0</v>
      </c>
      <c r="I62" s="6">
        <v>0</v>
      </c>
      <c r="J62" s="6">
        <v>0</v>
      </c>
      <c r="K62" s="5">
        <f t="shared" si="12"/>
        <v>1044023.73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1082427.81</v>
      </c>
      <c r="I63" s="6">
        <v>0</v>
      </c>
      <c r="J63" s="6">
        <v>0</v>
      </c>
      <c r="K63" s="5">
        <f t="shared" si="12"/>
        <v>1082427.81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546299.01</v>
      </c>
      <c r="J65" s="6">
        <v>0</v>
      </c>
      <c r="K65" s="5">
        <f t="shared" si="12"/>
        <v>546299.01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925015.33</v>
      </c>
      <c r="J66" s="6">
        <v>0</v>
      </c>
      <c r="K66" s="5">
        <f t="shared" si="12"/>
        <v>925015.33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518340.05</v>
      </c>
      <c r="K67" s="5">
        <f t="shared" si="12"/>
        <v>518340.05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2022-07-25T16:23:45Z</dcterms:modified>
  <cp:category/>
  <cp:version/>
  <cp:contentType/>
  <cp:contentStatus/>
</cp:coreProperties>
</file>