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<sst xmlns="http://schemas.openxmlformats.org/spreadsheetml/2006/main" count="76" uniqueCount="75">
  <si>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</si>
  <si>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</si>
  <si>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</si>
  <si>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</si>
  <si>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</si>
  <si>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</si>
  <si>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</si>
  <si>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</si>
  <si>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</si>
  <si>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</si>
  <si>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</si>
  <si>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</si>
  <si>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</si>
  <si>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</si>
  <si>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</si>
  <si>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</si>
  <si>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</si>
  <si>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</si>
  <si>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</si>
  <si>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</si>
  <si>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</si>
  <si>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</si>
  <si>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</si>
  <si>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</si>
  <si>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</si>
  <si>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</si>
  <si>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</si>
  <si>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</si>
  <si>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</si>
  <si>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</si>
  <si>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</si>
  <si>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</si>
  <si>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</si>
  <si>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</si>
  <si>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</si>
  <si>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</si>
  <si>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</si>
  <si>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</si>
  <si>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</si>
  <si>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</si>
  <si>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</si>
  <si>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</si>
  <si>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</si>
  <si>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</si>
  <si>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</si>
  <si>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</si>
  <si>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</si>
  <si>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</si>
  <si>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</si>
  <si>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</si>
  <si>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</si>
  <si>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</si>
  <si>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</si>
  <si>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</si>
  <si>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</si>
  <si>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</si>
  <si>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</si>
  <si>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</si>
  <si>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</si>
  <si>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</si>
  <si>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</si>
  <si>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</si>
  <si>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</si>
  <si>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</si>
  <si>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</si>
  <si>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</si>
  <si>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</si>
  <si>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17/07/22 - VENCIMENTO 22/07/22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</si>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</sst>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92222</v>
      </c>
      <c r="C7" s="47">
        <f t="shared" si="0"/>
        <v>67853</v>
      </c>
      <c r="D7" s="47">
        <f t="shared" si="0"/>
        <v>99786</v>
      </c>
      <c r="E7" s="47">
        <f t="shared" si="0"/>
        <v>47328</v>
      </c>
      <c r="F7" s="47">
        <f t="shared" si="0"/>
        <v>76724</v>
      </c>
      <c r="G7" s="47">
        <f t="shared" si="0"/>
        <v>75988</v>
      </c>
      <c r="H7" s="47">
        <f t="shared" si="0"/>
        <v>92852</v>
      </c>
      <c r="I7" s="47">
        <f t="shared" si="0"/>
        <v>120834</v>
      </c>
      <c r="J7" s="47">
        <f t="shared" si="0"/>
        <v>28153</v>
      </c>
      <c r="K7" s="47">
        <f t="shared" si="0"/>
        <v>701740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7377</v>
      </c>
      <c r="C8" s="45">
        <f t="shared" si="1"/>
        <v>7086</v>
      </c>
      <c r="D8" s="45">
        <f t="shared" si="1"/>
        <v>8426</v>
      </c>
      <c r="E8" s="45">
        <f t="shared" si="1"/>
        <v>4728</v>
      </c>
      <c r="F8" s="45">
        <f t="shared" si="1"/>
        <v>6385</v>
      </c>
      <c r="G8" s="45">
        <f t="shared" si="1"/>
        <v>3730</v>
      </c>
      <c r="H8" s="45">
        <f t="shared" si="1"/>
        <v>3618</v>
      </c>
      <c r="I8" s="45">
        <f t="shared" si="1"/>
        <v>8375</v>
      </c>
      <c r="J8" s="45">
        <f t="shared" si="1"/>
        <v>1256</v>
      </c>
      <c r="K8" s="38">
        <f>SUM(B8:J8)</f>
        <v>50981</v>
      </c>
      <c r="L8"/>
      <c r="M8"/>
      <c r="N8"/>
    </row>
    <row r="9" spans="1:14" ht="16.5" customHeight="1">
      <c r="A9" s="22" t="s">
        <v>32</v>
      </c>
      <c r="B9" s="45">
        <v>7359</v>
      </c>
      <c r="C9" s="45">
        <v>7084</v>
      </c>
      <c r="D9" s="45">
        <v>8426</v>
      </c>
      <c r="E9" s="45">
        <v>4690</v>
      </c>
      <c r="F9" s="45">
        <v>6379</v>
      </c>
      <c r="G9" s="45">
        <v>3728</v>
      </c>
      <c r="H9" s="45">
        <v>3618</v>
      </c>
      <c r="I9" s="45">
        <v>8351</v>
      </c>
      <c r="J9" s="45">
        <v>1256</v>
      </c>
      <c r="K9" s="38">
        <f>SUM(B9:J9)</f>
        <v>50891</v>
      </c>
      <c r="L9"/>
      <c r="M9"/>
      <c r="N9"/>
    </row>
    <row r="10" spans="1:14" ht="16.5" customHeight="1">
      <c r="A10" s="22" t="s">
        <v>31</v>
      </c>
      <c r="B10" s="45">
        <v>18</v>
      </c>
      <c r="C10" s="45">
        <v>2</v>
      </c>
      <c r="D10" s="45">
        <v>0</v>
      </c>
      <c r="E10" s="45">
        <v>38</v>
      </c>
      <c r="F10" s="45">
        <v>6</v>
      </c>
      <c r="G10" s="45">
        <v>2</v>
      </c>
      <c r="H10" s="45">
        <v>0</v>
      </c>
      <c r="I10" s="45">
        <v>24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30</v>
      </c>
      <c r="B11" s="43">
        <v>84845</v>
      </c>
      <c r="C11" s="43">
        <v>60767</v>
      </c>
      <c r="D11" s="43">
        <v>91360</v>
      </c>
      <c r="E11" s="43">
        <v>42600</v>
      </c>
      <c r="F11" s="43">
        <v>70339</v>
      </c>
      <c r="G11" s="43">
        <v>72258</v>
      </c>
      <c r="H11" s="43">
        <v>89234</v>
      </c>
      <c r="I11" s="43">
        <v>112459</v>
      </c>
      <c r="J11" s="43">
        <v>26897</v>
      </c>
      <c r="K11" s="38">
        <f>SUM(B11:J11)</f>
        <v>650759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1.092075967856217</v>
      </c>
      <c r="C16" s="39">
        <v>1.196723836253525</v>
      </c>
      <c r="D16" s="39">
        <v>1.032873804983499</v>
      </c>
      <c r="E16" s="39">
        <v>1.291205235408284</v>
      </c>
      <c r="F16" s="39">
        <v>1.051847481809584</v>
      </c>
      <c r="G16" s="39">
        <v>1.164915560626788</v>
      </c>
      <c r="H16" s="39">
        <v>1.083089117760539</v>
      </c>
      <c r="I16" s="39">
        <v>1.044491948467847</v>
      </c>
      <c r="J16" s="39">
        <v>0.998694904510335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477636.58999999997</v>
      </c>
      <c r="C18" s="36">
        <f aca="true" t="shared" si="2" ref="C18:J18">SUM(C19:C27)</f>
        <v>430717.75</v>
      </c>
      <c r="D18" s="36">
        <f t="shared" si="2"/>
        <v>602236.1200000001</v>
      </c>
      <c r="E18" s="36">
        <f t="shared" si="2"/>
        <v>312917.73000000004</v>
      </c>
      <c r="F18" s="36">
        <f t="shared" si="2"/>
        <v>429674.74</v>
      </c>
      <c r="G18" s="36">
        <f t="shared" si="2"/>
        <v>468242.64</v>
      </c>
      <c r="H18" s="36">
        <f t="shared" si="2"/>
        <v>436542.1099999999</v>
      </c>
      <c r="I18" s="36">
        <f t="shared" si="2"/>
        <v>555372.98</v>
      </c>
      <c r="J18" s="36">
        <f t="shared" si="2"/>
        <v>134863.71</v>
      </c>
      <c r="K18" s="36">
        <f>SUM(B18:J18)</f>
        <v>3848204.3699999996</v>
      </c>
      <c r="L18"/>
      <c r="M18"/>
      <c r="N18"/>
    </row>
    <row r="19" spans="1:14" ht="16.5" customHeight="1">
      <c r="A19" s="35" t="s">
        <v>27</v>
      </c>
      <c r="B19" s="61">
        <f>ROUND((B13+B14)*B7,2)</f>
        <v>414178.22</v>
      </c>
      <c r="C19" s="61">
        <f aca="true" t="shared" si="3" ref="C19:J19">ROUND((C13+C14)*C7,2)</f>
        <v>334779.92</v>
      </c>
      <c r="D19" s="61">
        <f t="shared" si="3"/>
        <v>545779.53</v>
      </c>
      <c r="E19" s="61">
        <f t="shared" si="3"/>
        <v>225063.57</v>
      </c>
      <c r="F19" s="61">
        <f t="shared" si="3"/>
        <v>386105.86</v>
      </c>
      <c r="G19" s="61">
        <f t="shared" si="3"/>
        <v>386277.4</v>
      </c>
      <c r="H19" s="61">
        <f t="shared" si="3"/>
        <v>375818.47</v>
      </c>
      <c r="I19" s="61">
        <f t="shared" si="3"/>
        <v>494029.81</v>
      </c>
      <c r="J19" s="61">
        <f t="shared" si="3"/>
        <v>130241.41</v>
      </c>
      <c r="K19" s="30">
        <f>SUM(B19:J19)</f>
        <v>3292274.19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38135.86</v>
      </c>
      <c r="C20" s="30">
        <f t="shared" si="4"/>
        <v>65859.19</v>
      </c>
      <c r="D20" s="30">
        <f t="shared" si="4"/>
        <v>17941.85</v>
      </c>
      <c r="E20" s="30">
        <f t="shared" si="4"/>
        <v>65539.69</v>
      </c>
      <c r="F20" s="30">
        <f t="shared" si="4"/>
        <v>20018.62</v>
      </c>
      <c r="G20" s="30">
        <f t="shared" si="4"/>
        <v>63703.15</v>
      </c>
      <c r="H20" s="30">
        <f t="shared" si="4"/>
        <v>31226.43</v>
      </c>
      <c r="I20" s="30">
        <f t="shared" si="4"/>
        <v>21980.35</v>
      </c>
      <c r="J20" s="30">
        <f t="shared" si="4"/>
        <v>-169.98</v>
      </c>
      <c r="K20" s="30">
        <f aca="true" t="shared" si="5" ref="K18:K26">SUM(B20:J20)</f>
        <v>324235.16</v>
      </c>
      <c r="L20"/>
      <c r="M20"/>
      <c r="N20"/>
    </row>
    <row r="21" spans="1:14" ht="16.5" customHeight="1">
      <c r="A21" s="18" t="s">
        <v>25</v>
      </c>
      <c r="B21" s="30">
        <v>21305.08</v>
      </c>
      <c r="C21" s="30">
        <v>24494.21</v>
      </c>
      <c r="D21" s="30">
        <v>30650.03</v>
      </c>
      <c r="E21" s="30">
        <v>17382.83</v>
      </c>
      <c r="F21" s="30">
        <v>20025.87</v>
      </c>
      <c r="G21" s="30">
        <v>14555.48</v>
      </c>
      <c r="H21" s="30">
        <v>24139.27</v>
      </c>
      <c r="I21" s="30">
        <v>33310.06</v>
      </c>
      <c r="J21" s="30">
        <v>8941.32</v>
      </c>
      <c r="K21" s="30">
        <f t="shared" si="5"/>
        <v>194804.15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1156.71</v>
      </c>
      <c r="C24" s="30">
        <v>1044.69</v>
      </c>
      <c r="D24" s="30">
        <v>1458.92</v>
      </c>
      <c r="E24" s="30">
        <v>758.12</v>
      </c>
      <c r="F24" s="30">
        <v>1042.08</v>
      </c>
      <c r="G24" s="30">
        <v>1135.87</v>
      </c>
      <c r="H24" s="30">
        <v>1057.72</v>
      </c>
      <c r="I24" s="30">
        <v>1346.89</v>
      </c>
      <c r="J24" s="30">
        <v>325.65</v>
      </c>
      <c r="K24" s="30">
        <f t="shared" si="5"/>
        <v>9326.65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-38811.659999999996</v>
      </c>
      <c r="C29" s="30">
        <f t="shared" si="6"/>
        <v>-36978.729999999996</v>
      </c>
      <c r="D29" s="30">
        <f t="shared" si="6"/>
        <v>-535569.35</v>
      </c>
      <c r="E29" s="30">
        <f t="shared" si="6"/>
        <v>-24851.6</v>
      </c>
      <c r="F29" s="30">
        <f t="shared" si="6"/>
        <v>-33862.24</v>
      </c>
      <c r="G29" s="30">
        <f t="shared" si="6"/>
        <v>-22719.36</v>
      </c>
      <c r="H29" s="30">
        <f t="shared" si="6"/>
        <v>-381800.76</v>
      </c>
      <c r="I29" s="30">
        <f t="shared" si="6"/>
        <v>-44233.98</v>
      </c>
      <c r="J29" s="30">
        <f t="shared" si="6"/>
        <v>-13816.83</v>
      </c>
      <c r="K29" s="30">
        <f aca="true" t="shared" si="7" ref="K29:K37">SUM(B29:J29)</f>
        <v>-1132644.51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-32379.6</v>
      </c>
      <c r="C30" s="30">
        <f t="shared" si="8"/>
        <v>-31169.6</v>
      </c>
      <c r="D30" s="30">
        <f t="shared" si="8"/>
        <v>-37074.4</v>
      </c>
      <c r="E30" s="30">
        <f t="shared" si="8"/>
        <v>-20636</v>
      </c>
      <c r="F30" s="30">
        <f t="shared" si="8"/>
        <v>-28067.6</v>
      </c>
      <c r="G30" s="30">
        <f t="shared" si="8"/>
        <v>-16403.2</v>
      </c>
      <c r="H30" s="30">
        <f t="shared" si="8"/>
        <v>-15919.2</v>
      </c>
      <c r="I30" s="30">
        <f t="shared" si="8"/>
        <v>-36744.4</v>
      </c>
      <c r="J30" s="30">
        <f t="shared" si="8"/>
        <v>-5526.4</v>
      </c>
      <c r="K30" s="30">
        <f t="shared" si="7"/>
        <v>-223920.40000000002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-32379.6</v>
      </c>
      <c r="C31" s="30">
        <f aca="true" t="shared" si="9" ref="C31:J31">-ROUND((C9)*$E$3,2)</f>
        <v>-31169.6</v>
      </c>
      <c r="D31" s="30">
        <f t="shared" si="9"/>
        <v>-37074.4</v>
      </c>
      <c r="E31" s="30">
        <f t="shared" si="9"/>
        <v>-20636</v>
      </c>
      <c r="F31" s="30">
        <f t="shared" si="9"/>
        <v>-28067.6</v>
      </c>
      <c r="G31" s="30">
        <f t="shared" si="9"/>
        <v>-16403.2</v>
      </c>
      <c r="H31" s="30">
        <f t="shared" si="9"/>
        <v>-15919.2</v>
      </c>
      <c r="I31" s="30">
        <f t="shared" si="9"/>
        <v>-36744.4</v>
      </c>
      <c r="J31" s="30">
        <f t="shared" si="9"/>
        <v>-5526.4</v>
      </c>
      <c r="K31" s="30">
        <f t="shared" si="7"/>
        <v>-223920.40000000002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-6432.06</v>
      </c>
      <c r="C35" s="27">
        <f t="shared" si="10"/>
        <v>-5809.13</v>
      </c>
      <c r="D35" s="27">
        <f t="shared" si="10"/>
        <v>-498494.95</v>
      </c>
      <c r="E35" s="27">
        <f t="shared" si="10"/>
        <v>-4215.6</v>
      </c>
      <c r="F35" s="27">
        <f t="shared" si="10"/>
        <v>-5794.64</v>
      </c>
      <c r="G35" s="27">
        <f t="shared" si="10"/>
        <v>-6316.16</v>
      </c>
      <c r="H35" s="27">
        <f t="shared" si="10"/>
        <v>-365881.56</v>
      </c>
      <c r="I35" s="27">
        <f t="shared" si="10"/>
        <v>-7489.58</v>
      </c>
      <c r="J35" s="27">
        <f t="shared" si="10"/>
        <v>-8290.43</v>
      </c>
      <c r="K35" s="30">
        <f t="shared" si="7"/>
        <v>-908724.1100000001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0</v>
      </c>
      <c r="K44" s="17">
        <f>SUM(B44:J44)</f>
        <v>-828000</v>
      </c>
      <c r="L44" s="24"/>
      <c r="M44"/>
      <c r="N44"/>
    </row>
    <row r="45" spans="1:14" s="23" customFormat="1" ht="16.5" customHeight="1">
      <c r="A45" s="25" t="s">
        <v>70</v>
      </c>
      <c r="B45" s="17">
        <v>-6432.06</v>
      </c>
      <c r="C45" s="17">
        <v>-5809.13</v>
      </c>
      <c r="D45" s="17">
        <v>-8112.5</v>
      </c>
      <c r="E45" s="17">
        <v>-4215.6</v>
      </c>
      <c r="F45" s="17">
        <v>-5794.64</v>
      </c>
      <c r="G45" s="17">
        <v>-6316.16</v>
      </c>
      <c r="H45" s="17">
        <v>-5881.56</v>
      </c>
      <c r="I45" s="17">
        <v>-7489.58</v>
      </c>
      <c r="J45" s="17">
        <v>-1810.83</v>
      </c>
      <c r="K45" s="17">
        <f>SUM(B45:J45)</f>
        <v>-51862.06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438824.93</v>
      </c>
      <c r="C49" s="27">
        <f>IF(C18+C29+C50&lt;0,0,C18+C29+C50)</f>
        <v>393739.02</v>
      </c>
      <c r="D49" s="27">
        <f>IF(D18+D29+D50&lt;0,0,D18+D29+D50)</f>
        <v>66666.77000000014</v>
      </c>
      <c r="E49" s="27">
        <f>IF(E18+E29+E50&lt;0,0,E18+E29+E50)</f>
        <v>288066.13000000006</v>
      </c>
      <c r="F49" s="27">
        <f>IF(F18+F29+F50&lt;0,0,F18+F29+F50)</f>
        <v>395812.5</v>
      </c>
      <c r="G49" s="27">
        <f>IF(G18+G29+G50&lt;0,0,G18+G29+G50)</f>
        <v>445523.28</v>
      </c>
      <c r="H49" s="27">
        <f>IF(H18+H29+H50&lt;0,0,H18+H29+H50)</f>
        <v>54741.34999999992</v>
      </c>
      <c r="I49" s="27">
        <f>IF(I18+I29+I50&lt;0,0,I18+I29+I50)</f>
        <v>511139</v>
      </c>
      <c r="J49" s="27">
        <f>IF(J18+J29+J50&lt;0,0,J18+J29+J50)</f>
        <v>121046.87999999999</v>
      </c>
      <c r="K49" s="20">
        <f>SUM(B49:J49)</f>
        <v>2715559.86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438824.94</v>
      </c>
      <c r="C55" s="10">
        <f t="shared" si="11"/>
        <v>393739.02</v>
      </c>
      <c r="D55" s="10">
        <f t="shared" si="11"/>
        <v>66666.77</v>
      </c>
      <c r="E55" s="10">
        <f t="shared" si="11"/>
        <v>288066.13</v>
      </c>
      <c r="F55" s="10">
        <f t="shared" si="11"/>
        <v>395812.49</v>
      </c>
      <c r="G55" s="10">
        <f t="shared" si="11"/>
        <v>445523.28</v>
      </c>
      <c r="H55" s="10">
        <f t="shared" si="11"/>
        <v>54741.34</v>
      </c>
      <c r="I55" s="10">
        <f>SUM(I56:I68)</f>
        <v>511139</v>
      </c>
      <c r="J55" s="10">
        <f t="shared" si="11"/>
        <v>121046.88</v>
      </c>
      <c r="K55" s="5">
        <f>SUM(K56:K68)</f>
        <v>2715559.8499999996</v>
      </c>
      <c r="L55" s="9"/>
    </row>
    <row r="56" spans="1:11" ht="16.5" customHeight="1">
      <c r="A56" s="7" t="s">
        <v>57</v>
      </c>
      <c r="B56" s="8">
        <v>383269.7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383269.7</v>
      </c>
    </row>
    <row r="57" spans="1:11" ht="16.5" customHeight="1">
      <c r="A57" s="7" t="s">
        <v>58</v>
      </c>
      <c r="B57" s="8">
        <v>55555.24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55555.24</v>
      </c>
    </row>
    <row r="58" spans="1:11" ht="16.5" customHeight="1">
      <c r="A58" s="7" t="s">
        <v>4</v>
      </c>
      <c r="B58" s="6">
        <v>0</v>
      </c>
      <c r="C58" s="8">
        <v>393739.02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393739.02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66666.77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66666.77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288066.13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288066.13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395812.49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395812.49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445523.28</v>
      </c>
      <c r="H62" s="6">
        <v>0</v>
      </c>
      <c r="I62" s="6">
        <v>0</v>
      </c>
      <c r="J62" s="6">
        <v>0</v>
      </c>
      <c r="K62" s="5">
        <f t="shared" si="12"/>
        <v>445523.28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54741.34</v>
      </c>
      <c r="I63" s="6">
        <v>0</v>
      </c>
      <c r="J63" s="6">
        <v>0</v>
      </c>
      <c r="K63" s="5">
        <f t="shared" si="12"/>
        <v>54741.34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176547.41</v>
      </c>
      <c r="J65" s="6">
        <v>0</v>
      </c>
      <c r="K65" s="5">
        <f t="shared" si="12"/>
        <v>176547.41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334591.59</v>
      </c>
      <c r="J66" s="6">
        <v>0</v>
      </c>
      <c r="K66" s="5">
        <f t="shared" si="12"/>
        <v>334591.59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121046.88</v>
      </c>
      <c r="K67" s="5">
        <f t="shared" si="12"/>
        <v>121046.88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2022-07-21T19:28:57Z</dcterms:modified>
  <cp:category/>
  <cp:version/>
  <cp:contentType/>
  <cp:contentStatus/>
</cp:coreProperties>
</file>