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<sst xmlns="http://schemas.openxmlformats.org/spreadsheetml/2006/main" count="76" uniqueCount="75">
  <si>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</si>
  <si>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</si>
  <si>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</si>
  <si>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</si>
  <si>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</si>
  <si>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</si>
  <si>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</si>
  <si>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</si>
  <si>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</si>
  <si>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</si>
  <si>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</si>
  <si>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</si>
  <si>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</si>
  <si>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</si>
  <si>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</si>
  <si>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</si>
  <si>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</si>
  <si>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</si>
  <si>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</si>
  <si>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</si>
  <si>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</si>
  <si>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</si>
  <si>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</si>
  <si>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</si>
  <si>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</si>
  <si>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</si>
  <si>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</si>
  <si>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</si>
  <si>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</si>
  <si>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</si>
  <si>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</si>
  <si>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</si>
  <si>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</si>
  <si>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</si>
  <si>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</si>
  <si>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</si>
  <si>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</si>
  <si>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</si>
  <si>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</si>
  <si>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</si>
  <si>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</si>
  <si>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</si>
  <si>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</si>
  <si>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</si>
  <si>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</si>
  <si>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</si>
  <si>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</si>
  <si>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</si>
  <si>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</si>
  <si>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</si>
  <si>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</si>
  <si>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</si>
  <si>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</si>
  <si>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</si>
  <si>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</si>
  <si>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</si>
  <si>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</si>
  <si>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</si>
  <si>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</si>
  <si>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</si>
  <si>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</si>
  <si>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</si>
  <si>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</si>
  <si>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</si>
  <si>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</si>
  <si>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</si>
  <si>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</si>
  <si>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16/07/22 - VENCIMENTO 22/07/22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</si>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</sst>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169458</v>
      </c>
      <c r="C7" s="47">
        <f t="shared" si="0"/>
        <v>140208</v>
      </c>
      <c r="D7" s="47">
        <f t="shared" si="0"/>
        <v>200247</v>
      </c>
      <c r="E7" s="47">
        <f t="shared" si="0"/>
        <v>97203</v>
      </c>
      <c r="F7" s="47">
        <f t="shared" si="0"/>
        <v>130415</v>
      </c>
      <c r="G7" s="47">
        <f t="shared" si="0"/>
        <v>141054</v>
      </c>
      <c r="H7" s="47">
        <f t="shared" si="0"/>
        <v>164262</v>
      </c>
      <c r="I7" s="47">
        <f t="shared" si="0"/>
        <v>203411</v>
      </c>
      <c r="J7" s="47">
        <f t="shared" si="0"/>
        <v>48813</v>
      </c>
      <c r="K7" s="47">
        <f t="shared" si="0"/>
        <v>1295071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12819</v>
      </c>
      <c r="C8" s="45">
        <f t="shared" si="1"/>
        <v>13832</v>
      </c>
      <c r="D8" s="45">
        <f t="shared" si="1"/>
        <v>15241</v>
      </c>
      <c r="E8" s="45">
        <f t="shared" si="1"/>
        <v>8896</v>
      </c>
      <c r="F8" s="45">
        <f t="shared" si="1"/>
        <v>9469</v>
      </c>
      <c r="G8" s="45">
        <f t="shared" si="1"/>
        <v>5868</v>
      </c>
      <c r="H8" s="45">
        <f t="shared" si="1"/>
        <v>5391</v>
      </c>
      <c r="I8" s="45">
        <f t="shared" si="1"/>
        <v>13076</v>
      </c>
      <c r="J8" s="45">
        <f t="shared" si="1"/>
        <v>1733</v>
      </c>
      <c r="K8" s="38">
        <f>SUM(B8:J8)</f>
        <v>86325</v>
      </c>
      <c r="L8"/>
      <c r="M8"/>
      <c r="N8"/>
    </row>
    <row r="9" spans="1:14" ht="16.5" customHeight="1">
      <c r="A9" s="22" t="s">
        <v>32</v>
      </c>
      <c r="B9" s="45">
        <v>12793</v>
      </c>
      <c r="C9" s="45">
        <v>13825</v>
      </c>
      <c r="D9" s="45">
        <v>15241</v>
      </c>
      <c r="E9" s="45">
        <v>8803</v>
      </c>
      <c r="F9" s="45">
        <v>9464</v>
      </c>
      <c r="G9" s="45">
        <v>5866</v>
      </c>
      <c r="H9" s="45">
        <v>5391</v>
      </c>
      <c r="I9" s="45">
        <v>13030</v>
      </c>
      <c r="J9" s="45">
        <v>1733</v>
      </c>
      <c r="K9" s="38">
        <f>SUM(B9:J9)</f>
        <v>86146</v>
      </c>
      <c r="L9"/>
      <c r="M9"/>
      <c r="N9"/>
    </row>
    <row r="10" spans="1:14" ht="16.5" customHeight="1">
      <c r="A10" s="22" t="s">
        <v>31</v>
      </c>
      <c r="B10" s="45">
        <v>26</v>
      </c>
      <c r="C10" s="45">
        <v>7</v>
      </c>
      <c r="D10" s="45">
        <v>0</v>
      </c>
      <c r="E10" s="45">
        <v>93</v>
      </c>
      <c r="F10" s="45">
        <v>5</v>
      </c>
      <c r="G10" s="45">
        <v>2</v>
      </c>
      <c r="H10" s="45">
        <v>0</v>
      </c>
      <c r="I10" s="45">
        <v>46</v>
      </c>
      <c r="J10" s="45">
        <v>0</v>
      </c>
      <c r="K10" s="38">
        <f>SUM(B10:J10)</f>
        <v>179</v>
      </c>
      <c r="L10"/>
      <c r="M10"/>
      <c r="N10"/>
    </row>
    <row r="11" spans="1:14" ht="16.5" customHeight="1">
      <c r="A11" s="44" t="s">
        <v>30</v>
      </c>
      <c r="B11" s="43">
        <v>156639</v>
      </c>
      <c r="C11" s="43">
        <v>126376</v>
      </c>
      <c r="D11" s="43">
        <v>185006</v>
      </c>
      <c r="E11" s="43">
        <v>88307</v>
      </c>
      <c r="F11" s="43">
        <v>120946</v>
      </c>
      <c r="G11" s="43">
        <v>135186</v>
      </c>
      <c r="H11" s="43">
        <v>158871</v>
      </c>
      <c r="I11" s="43">
        <v>190335</v>
      </c>
      <c r="J11" s="43">
        <v>47080</v>
      </c>
      <c r="K11" s="38">
        <f>SUM(B11:J11)</f>
        <v>1208746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1.141827213746108</v>
      </c>
      <c r="C16" s="39">
        <v>1.22402139928665</v>
      </c>
      <c r="D16" s="39">
        <v>1.050756840834452</v>
      </c>
      <c r="E16" s="39">
        <v>1.374213711631281</v>
      </c>
      <c r="F16" s="39">
        <v>1.061622839970992</v>
      </c>
      <c r="G16" s="39">
        <v>1.159328694727694</v>
      </c>
      <c r="H16" s="39">
        <v>1.086444517120326</v>
      </c>
      <c r="I16" s="39">
        <v>1.082990916509982</v>
      </c>
      <c r="J16" s="39">
        <v>1.019978352653171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898984.7500000001</v>
      </c>
      <c r="C18" s="36">
        <f aca="true" t="shared" si="2" ref="C18:J18">SUM(C19:C27)</f>
        <v>887120.6000000001</v>
      </c>
      <c r="D18" s="36">
        <f t="shared" si="2"/>
        <v>1197810.7000000002</v>
      </c>
      <c r="E18" s="36">
        <f t="shared" si="2"/>
        <v>660038.5</v>
      </c>
      <c r="F18" s="36">
        <f t="shared" si="2"/>
        <v>726357.86</v>
      </c>
      <c r="G18" s="36">
        <f t="shared" si="2"/>
        <v>859308.11</v>
      </c>
      <c r="H18" s="36">
        <f t="shared" si="2"/>
        <v>756837.4299999999</v>
      </c>
      <c r="I18" s="36">
        <f t="shared" si="2"/>
        <v>949904.52</v>
      </c>
      <c r="J18" s="36">
        <f t="shared" si="2"/>
        <v>236423.00999999998</v>
      </c>
      <c r="K18" s="36">
        <f>SUM(B18:J18)</f>
        <v>7172785.48</v>
      </c>
      <c r="L18"/>
      <c r="M18"/>
      <c r="N18"/>
    </row>
    <row r="19" spans="1:14" ht="16.5" customHeight="1">
      <c r="A19" s="35" t="s">
        <v>27</v>
      </c>
      <c r="B19" s="61">
        <f>ROUND((B13+B14)*B7,2)</f>
        <v>761052.82</v>
      </c>
      <c r="C19" s="61">
        <f aca="true" t="shared" si="3" ref="C19:J19">ROUND((C13+C14)*C7,2)</f>
        <v>691772.25</v>
      </c>
      <c r="D19" s="61">
        <f t="shared" si="3"/>
        <v>1095250.97</v>
      </c>
      <c r="E19" s="61">
        <f t="shared" si="3"/>
        <v>462239.15</v>
      </c>
      <c r="F19" s="61">
        <f t="shared" si="3"/>
        <v>656300.45</v>
      </c>
      <c r="G19" s="61">
        <f t="shared" si="3"/>
        <v>717033.9</v>
      </c>
      <c r="H19" s="61">
        <f t="shared" si="3"/>
        <v>664850.45</v>
      </c>
      <c r="I19" s="61">
        <f t="shared" si="3"/>
        <v>831645.87</v>
      </c>
      <c r="J19" s="61">
        <f t="shared" si="3"/>
        <v>225818.7</v>
      </c>
      <c r="K19" s="30">
        <f>SUM(B19:J19)</f>
        <v>6105964.5600000005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107938</v>
      </c>
      <c r="C20" s="30">
        <f t="shared" si="4"/>
        <v>154971.79</v>
      </c>
      <c r="D20" s="30">
        <f t="shared" si="4"/>
        <v>55591.48</v>
      </c>
      <c r="E20" s="30">
        <f t="shared" si="4"/>
        <v>172976.23</v>
      </c>
      <c r="F20" s="30">
        <f t="shared" si="4"/>
        <v>40443.1</v>
      </c>
      <c r="G20" s="30">
        <f t="shared" si="4"/>
        <v>114244.08</v>
      </c>
      <c r="H20" s="30">
        <f t="shared" si="4"/>
        <v>57472.68</v>
      </c>
      <c r="I20" s="30">
        <f t="shared" si="4"/>
        <v>69019.05</v>
      </c>
      <c r="J20" s="30">
        <f t="shared" si="4"/>
        <v>4511.49</v>
      </c>
      <c r="K20" s="30">
        <f aca="true" t="shared" si="5" ref="K18:K26">SUM(B20:J20)</f>
        <v>777167.9</v>
      </c>
      <c r="L20"/>
      <c r="M20"/>
      <c r="N20"/>
    </row>
    <row r="21" spans="1:14" ht="16.5" customHeight="1">
      <c r="A21" s="18" t="s">
        <v>25</v>
      </c>
      <c r="B21" s="30">
        <v>25955.66</v>
      </c>
      <c r="C21" s="30">
        <v>34674.9</v>
      </c>
      <c r="D21" s="30">
        <v>38994.12</v>
      </c>
      <c r="E21" s="30">
        <v>19784.67</v>
      </c>
      <c r="F21" s="30">
        <v>26181.1</v>
      </c>
      <c r="G21" s="30">
        <v>24333.94</v>
      </c>
      <c r="H21" s="30">
        <v>29224.1</v>
      </c>
      <c r="I21" s="30">
        <v>43291.04</v>
      </c>
      <c r="J21" s="30">
        <v>10257.49</v>
      </c>
      <c r="K21" s="30">
        <f t="shared" si="5"/>
        <v>252697.02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1177.55</v>
      </c>
      <c r="C24" s="30">
        <v>1161.92</v>
      </c>
      <c r="D24" s="30">
        <v>1568.34</v>
      </c>
      <c r="E24" s="30">
        <v>864.93</v>
      </c>
      <c r="F24" s="30">
        <v>950.9</v>
      </c>
      <c r="G24" s="30">
        <v>1125.45</v>
      </c>
      <c r="H24" s="30">
        <v>989.98</v>
      </c>
      <c r="I24" s="30">
        <v>1242.69</v>
      </c>
      <c r="J24" s="30">
        <v>310.02</v>
      </c>
      <c r="K24" s="30">
        <f t="shared" si="5"/>
        <v>9391.78</v>
      </c>
      <c r="L24"/>
      <c r="M24"/>
      <c r="N24"/>
    </row>
    <row r="25" spans="1:14" ht="16.5" customHeight="1">
      <c r="A25" s="62" t="s">
        <v>73</v>
      </c>
      <c r="B25" s="30">
        <v>810.06</v>
      </c>
      <c r="C25" s="30">
        <v>790.68</v>
      </c>
      <c r="D25" s="30">
        <v>894.45</v>
      </c>
      <c r="E25" s="30">
        <v>525.45</v>
      </c>
      <c r="F25" s="30">
        <v>540.55</v>
      </c>
      <c r="G25" s="30">
        <v>622.9</v>
      </c>
      <c r="H25" s="30">
        <v>626.6</v>
      </c>
      <c r="I25" s="30">
        <v>952.55</v>
      </c>
      <c r="J25" s="30">
        <v>301.83</v>
      </c>
      <c r="K25" s="30">
        <f t="shared" si="5"/>
        <v>6065.07</v>
      </c>
      <c r="L25"/>
      <c r="M25"/>
      <c r="N25"/>
    </row>
    <row r="26" spans="1:14" ht="16.5" customHeight="1">
      <c r="A26" s="62" t="s">
        <v>74</v>
      </c>
      <c r="B26" s="30">
        <v>321.23</v>
      </c>
      <c r="C26" s="30">
        <v>290.2</v>
      </c>
      <c r="D26" s="30">
        <v>323.05</v>
      </c>
      <c r="E26" s="30">
        <v>189.21</v>
      </c>
      <c r="F26" s="30">
        <v>212.33</v>
      </c>
      <c r="G26" s="30">
        <v>218.41</v>
      </c>
      <c r="H26" s="30">
        <v>214.76</v>
      </c>
      <c r="I26" s="30">
        <v>294.46</v>
      </c>
      <c r="J26" s="30">
        <v>113.16</v>
      </c>
      <c r="K26" s="30">
        <f t="shared" si="5"/>
        <v>2176.81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-62837.149999999994</v>
      </c>
      <c r="C29" s="30">
        <f t="shared" si="6"/>
        <v>-67291.03</v>
      </c>
      <c r="D29" s="30">
        <f t="shared" si="6"/>
        <v>-953163.7899999999</v>
      </c>
      <c r="E29" s="30">
        <f t="shared" si="6"/>
        <v>-43542.75</v>
      </c>
      <c r="F29" s="30">
        <f t="shared" si="6"/>
        <v>-46929.21</v>
      </c>
      <c r="G29" s="30">
        <f t="shared" si="6"/>
        <v>-32068.620000000003</v>
      </c>
      <c r="H29" s="30">
        <f t="shared" si="6"/>
        <v>-605225.31</v>
      </c>
      <c r="I29" s="30">
        <f t="shared" si="6"/>
        <v>-64242.11</v>
      </c>
      <c r="J29" s="30">
        <f t="shared" si="6"/>
        <v>-15828.71</v>
      </c>
      <c r="K29" s="30">
        <f aca="true" t="shared" si="7" ref="K29:K37">SUM(B29:J29)</f>
        <v>-1891128.6800000002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-56289.2</v>
      </c>
      <c r="C30" s="30">
        <f t="shared" si="8"/>
        <v>-60830</v>
      </c>
      <c r="D30" s="30">
        <f t="shared" si="8"/>
        <v>-67060.4</v>
      </c>
      <c r="E30" s="30">
        <f t="shared" si="8"/>
        <v>-38733.2</v>
      </c>
      <c r="F30" s="30">
        <f t="shared" si="8"/>
        <v>-41641.6</v>
      </c>
      <c r="G30" s="30">
        <f t="shared" si="8"/>
        <v>-25810.4</v>
      </c>
      <c r="H30" s="30">
        <f t="shared" si="8"/>
        <v>-23720.4</v>
      </c>
      <c r="I30" s="30">
        <f t="shared" si="8"/>
        <v>-57332</v>
      </c>
      <c r="J30" s="30">
        <f t="shared" si="8"/>
        <v>-7625.2</v>
      </c>
      <c r="K30" s="30">
        <f t="shared" si="7"/>
        <v>-379042.4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-56289.2</v>
      </c>
      <c r="C31" s="30">
        <f aca="true" t="shared" si="9" ref="C31:J31">-ROUND((C9)*$E$3,2)</f>
        <v>-60830</v>
      </c>
      <c r="D31" s="30">
        <f t="shared" si="9"/>
        <v>-67060.4</v>
      </c>
      <c r="E31" s="30">
        <f t="shared" si="9"/>
        <v>-38733.2</v>
      </c>
      <c r="F31" s="30">
        <f t="shared" si="9"/>
        <v>-41641.6</v>
      </c>
      <c r="G31" s="30">
        <f t="shared" si="9"/>
        <v>-25810.4</v>
      </c>
      <c r="H31" s="30">
        <f t="shared" si="9"/>
        <v>-23720.4</v>
      </c>
      <c r="I31" s="30">
        <f t="shared" si="9"/>
        <v>-57332</v>
      </c>
      <c r="J31" s="30">
        <f t="shared" si="9"/>
        <v>-7625.2</v>
      </c>
      <c r="K31" s="30">
        <f t="shared" si="7"/>
        <v>-379042.4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-6547.95</v>
      </c>
      <c r="C35" s="27">
        <f t="shared" si="10"/>
        <v>-6461.03</v>
      </c>
      <c r="D35" s="27">
        <f t="shared" si="10"/>
        <v>-886103.3899999999</v>
      </c>
      <c r="E35" s="27">
        <f t="shared" si="10"/>
        <v>-4809.55</v>
      </c>
      <c r="F35" s="27">
        <f t="shared" si="10"/>
        <v>-5287.61</v>
      </c>
      <c r="G35" s="27">
        <f t="shared" si="10"/>
        <v>-6258.22</v>
      </c>
      <c r="H35" s="27">
        <f t="shared" si="10"/>
        <v>-581504.91</v>
      </c>
      <c r="I35" s="27">
        <f t="shared" si="10"/>
        <v>-6910.11</v>
      </c>
      <c r="J35" s="27">
        <f t="shared" si="10"/>
        <v>-8203.51</v>
      </c>
      <c r="K35" s="30">
        <f t="shared" si="7"/>
        <v>-1512086.28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-855000</v>
      </c>
      <c r="E44" s="17">
        <v>0</v>
      </c>
      <c r="F44" s="17">
        <v>0</v>
      </c>
      <c r="G44" s="17">
        <v>0</v>
      </c>
      <c r="H44" s="17">
        <v>-576000</v>
      </c>
      <c r="I44" s="17">
        <v>0</v>
      </c>
      <c r="J44" s="17">
        <v>0</v>
      </c>
      <c r="K44" s="17">
        <f>SUM(B44:J44)</f>
        <v>-1431000</v>
      </c>
      <c r="L44" s="24"/>
      <c r="M44"/>
      <c r="N44"/>
    </row>
    <row r="45" spans="1:14" s="23" customFormat="1" ht="16.5" customHeight="1">
      <c r="A45" s="25" t="s">
        <v>70</v>
      </c>
      <c r="B45" s="17">
        <v>-6547.95</v>
      </c>
      <c r="C45" s="17">
        <v>-6461.03</v>
      </c>
      <c r="D45" s="17">
        <v>-8720.94</v>
      </c>
      <c r="E45" s="17">
        <v>-4809.55</v>
      </c>
      <c r="F45" s="17">
        <v>-5287.61</v>
      </c>
      <c r="G45" s="17">
        <v>-6258.22</v>
      </c>
      <c r="H45" s="17">
        <v>-5504.91</v>
      </c>
      <c r="I45" s="17">
        <v>-6910.11</v>
      </c>
      <c r="J45" s="17">
        <v>-1723.91</v>
      </c>
      <c r="K45" s="17">
        <f>SUM(B45:J45)</f>
        <v>-52224.229999999996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836147.6000000001</v>
      </c>
      <c r="C49" s="27">
        <f>IF(C18+C29+C50&lt;0,0,C18+C29+C50)</f>
        <v>819829.5700000001</v>
      </c>
      <c r="D49" s="27">
        <f>IF(D18+D29+D50&lt;0,0,D18+D29+D50)</f>
        <v>244646.91000000027</v>
      </c>
      <c r="E49" s="27">
        <f>IF(E18+E29+E50&lt;0,0,E18+E29+E50)</f>
        <v>616495.75</v>
      </c>
      <c r="F49" s="27">
        <f>IF(F18+F29+F50&lt;0,0,F18+F29+F50)</f>
        <v>679428.65</v>
      </c>
      <c r="G49" s="27">
        <f>IF(G18+G29+G50&lt;0,0,G18+G29+G50)</f>
        <v>827239.49</v>
      </c>
      <c r="H49" s="27">
        <f>IF(H18+H29+H50&lt;0,0,H18+H29+H50)</f>
        <v>151612.11999999988</v>
      </c>
      <c r="I49" s="27">
        <f>IF(I18+I29+I50&lt;0,0,I18+I29+I50)</f>
        <v>885662.41</v>
      </c>
      <c r="J49" s="27">
        <f>IF(J18+J29+J50&lt;0,0,J18+J29+J50)</f>
        <v>220594.3</v>
      </c>
      <c r="K49" s="20">
        <f>SUM(B49:J49)</f>
        <v>5281656.800000001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836147.6</v>
      </c>
      <c r="C55" s="10">
        <f t="shared" si="11"/>
        <v>819829.57</v>
      </c>
      <c r="D55" s="10">
        <f t="shared" si="11"/>
        <v>244646.9</v>
      </c>
      <c r="E55" s="10">
        <f t="shared" si="11"/>
        <v>616495.75</v>
      </c>
      <c r="F55" s="10">
        <f t="shared" si="11"/>
        <v>679428.64</v>
      </c>
      <c r="G55" s="10">
        <f t="shared" si="11"/>
        <v>827239.49</v>
      </c>
      <c r="H55" s="10">
        <f t="shared" si="11"/>
        <v>151612.11</v>
      </c>
      <c r="I55" s="10">
        <f>SUM(I56:I68)</f>
        <v>885662.41</v>
      </c>
      <c r="J55" s="10">
        <f t="shared" si="11"/>
        <v>220594.3</v>
      </c>
      <c r="K55" s="5">
        <f>SUM(K56:K68)</f>
        <v>5281656.77</v>
      </c>
      <c r="L55" s="9"/>
    </row>
    <row r="56" spans="1:11" ht="16.5" customHeight="1">
      <c r="A56" s="7" t="s">
        <v>57</v>
      </c>
      <c r="B56" s="8">
        <v>731043.85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731043.85</v>
      </c>
    </row>
    <row r="57" spans="1:11" ht="16.5" customHeight="1">
      <c r="A57" s="7" t="s">
        <v>58</v>
      </c>
      <c r="B57" s="8">
        <v>105103.75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105103.75</v>
      </c>
    </row>
    <row r="58" spans="1:11" ht="16.5" customHeight="1">
      <c r="A58" s="7" t="s">
        <v>4</v>
      </c>
      <c r="B58" s="6">
        <v>0</v>
      </c>
      <c r="C58" s="8">
        <v>819829.57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819829.57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244646.9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244646.9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616495.75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616495.75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679428.64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679428.64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827239.49</v>
      </c>
      <c r="H62" s="6">
        <v>0</v>
      </c>
      <c r="I62" s="6">
        <v>0</v>
      </c>
      <c r="J62" s="6">
        <v>0</v>
      </c>
      <c r="K62" s="5">
        <f t="shared" si="12"/>
        <v>827239.49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151612.11</v>
      </c>
      <c r="I63" s="6">
        <v>0</v>
      </c>
      <c r="J63" s="6">
        <v>0</v>
      </c>
      <c r="K63" s="5">
        <f t="shared" si="12"/>
        <v>151612.11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330440.65</v>
      </c>
      <c r="J65" s="6">
        <v>0</v>
      </c>
      <c r="K65" s="5">
        <f t="shared" si="12"/>
        <v>330440.65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555221.76</v>
      </c>
      <c r="J66" s="6">
        <v>0</v>
      </c>
      <c r="K66" s="5">
        <f t="shared" si="12"/>
        <v>555221.76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220594.3</v>
      </c>
      <c r="K67" s="5">
        <f t="shared" si="12"/>
        <v>220594.3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2022-07-21T19:27:04Z</dcterms:modified>
  <cp:category/>
  <cp:version/>
  <cp:contentType/>
  <cp:contentStatus/>
</cp:coreProperties>
</file>