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<sst xmlns="http://schemas.openxmlformats.org/spreadsheetml/2006/main" count="77" uniqueCount="76">
  <si>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</si>
  <si>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</si>
  <si>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</si>
  <si>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</si>
  <si>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</si>
  <si>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</si>
  <si>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</si>
  <si>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</si>
  <si>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</si>
  <si>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</si>
  <si>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</si>
  <si>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</si>
  <si>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</si>
  <si>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</si>
  <si>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</si>
  <si>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</si>
  <si>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</si>
  <si>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</si>
  <si>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</si>
  <si>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</si>
  <si>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</si>
  <si>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</si>
  <si>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</si>
  <si>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</si>
  <si>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</si>
  <si>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</si>
  <si>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</si>
  <si>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</si>
  <si>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</si>
  <si>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</si>
  <si>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</si>
  <si>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</si>
  <si>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</si>
  <si>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</si>
  <si>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</si>
  <si>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</si>
  <si>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</si>
  <si>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</si>
  <si>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</si>
  <si>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</si>
  <si>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</si>
  <si>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</si>
  <si>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</si>
  <si>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</si>
  <si>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</si>
  <si>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</si>
  <si>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</si>
  <si>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</si>
  <si>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</si>
  <si>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</si>
  <si>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</si>
  <si>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</si>
  <si>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</si>
  <si>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</si>
  <si>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</si>
  <si>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</si>
  <si>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</si>
  <si>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</si>
  <si>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</si>
  <si>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</si>
  <si>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</si>
  <si>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</si>
  <si>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</si>
  <si>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</si>
  <si>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</si>
  <si>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</si>
  <si>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15/07/22 - VENCIMENTO 22/07/22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</si>
  <si>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</si>
  <si>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</si>
  <si>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</si>
  <si>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</si>
  <si>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</si>
  <si>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</si>
  <si>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</si>
  <si>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</si>
  <si>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Fator de transição e ar condicionado de abril. Remuneração guincho de junho.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</si>
</sst>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171" fontId="33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296338</v>
      </c>
      <c r="C7" s="47">
        <f t="shared" si="0"/>
        <v>242858</v>
      </c>
      <c r="D7" s="47">
        <f t="shared" si="0"/>
        <v>310199</v>
      </c>
      <c r="E7" s="47">
        <f t="shared" si="0"/>
        <v>165839</v>
      </c>
      <c r="F7" s="47">
        <f t="shared" si="0"/>
        <v>204810</v>
      </c>
      <c r="G7" s="47">
        <f t="shared" si="0"/>
        <v>206643</v>
      </c>
      <c r="H7" s="47">
        <f t="shared" si="0"/>
        <v>245654</v>
      </c>
      <c r="I7" s="47">
        <f t="shared" si="0"/>
        <v>342805</v>
      </c>
      <c r="J7" s="47">
        <f t="shared" si="0"/>
        <v>110397</v>
      </c>
      <c r="K7" s="47">
        <f t="shared" si="0"/>
        <v>2125543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17819</v>
      </c>
      <c r="C8" s="45">
        <f t="shared" si="1"/>
        <v>17367</v>
      </c>
      <c r="D8" s="45">
        <f t="shared" si="1"/>
        <v>17516</v>
      </c>
      <c r="E8" s="45">
        <f t="shared" si="1"/>
        <v>11580</v>
      </c>
      <c r="F8" s="45">
        <f t="shared" si="1"/>
        <v>12513</v>
      </c>
      <c r="G8" s="45">
        <f t="shared" si="1"/>
        <v>6844</v>
      </c>
      <c r="H8" s="45">
        <f t="shared" si="1"/>
        <v>6267</v>
      </c>
      <c r="I8" s="45">
        <f t="shared" si="1"/>
        <v>18299</v>
      </c>
      <c r="J8" s="45">
        <f t="shared" si="1"/>
        <v>3588</v>
      </c>
      <c r="K8" s="38">
        <f>SUM(B8:J8)</f>
        <v>111793</v>
      </c>
      <c r="L8"/>
      <c r="M8"/>
      <c r="N8"/>
    </row>
    <row r="9" spans="1:14" ht="16.5" customHeight="1">
      <c r="A9" s="22" t="s">
        <v>31</v>
      </c>
      <c r="B9" s="45">
        <v>17774</v>
      </c>
      <c r="C9" s="45">
        <v>17361</v>
      </c>
      <c r="D9" s="45">
        <v>17512</v>
      </c>
      <c r="E9" s="45">
        <v>11446</v>
      </c>
      <c r="F9" s="45">
        <v>12504</v>
      </c>
      <c r="G9" s="45">
        <v>6843</v>
      </c>
      <c r="H9" s="45">
        <v>6267</v>
      </c>
      <c r="I9" s="45">
        <v>18237</v>
      </c>
      <c r="J9" s="45">
        <v>3588</v>
      </c>
      <c r="K9" s="38">
        <f>SUM(B9:J9)</f>
        <v>111532</v>
      </c>
      <c r="L9"/>
      <c r="M9"/>
      <c r="N9"/>
    </row>
    <row r="10" spans="1:14" ht="16.5" customHeight="1">
      <c r="A10" s="22" t="s">
        <v>30</v>
      </c>
      <c r="B10" s="45">
        <v>45</v>
      </c>
      <c r="C10" s="45">
        <v>6</v>
      </c>
      <c r="D10" s="45">
        <v>4</v>
      </c>
      <c r="E10" s="45">
        <v>134</v>
      </c>
      <c r="F10" s="45">
        <v>9</v>
      </c>
      <c r="G10" s="45">
        <v>1</v>
      </c>
      <c r="H10" s="45">
        <v>0</v>
      </c>
      <c r="I10" s="45">
        <v>62</v>
      </c>
      <c r="J10" s="45">
        <v>0</v>
      </c>
      <c r="K10" s="38">
        <f>SUM(B10:J10)</f>
        <v>261</v>
      </c>
      <c r="L10"/>
      <c r="M10"/>
      <c r="N10"/>
    </row>
    <row r="11" spans="1:14" ht="16.5" customHeight="1">
      <c r="A11" s="44" t="s">
        <v>29</v>
      </c>
      <c r="B11" s="43">
        <v>278519</v>
      </c>
      <c r="C11" s="43">
        <v>225491</v>
      </c>
      <c r="D11" s="43">
        <v>292683</v>
      </c>
      <c r="E11" s="43">
        <v>154259</v>
      </c>
      <c r="F11" s="43">
        <v>192297</v>
      </c>
      <c r="G11" s="43">
        <v>199799</v>
      </c>
      <c r="H11" s="43">
        <v>239387</v>
      </c>
      <c r="I11" s="43">
        <v>324506</v>
      </c>
      <c r="J11" s="43">
        <v>106809</v>
      </c>
      <c r="K11" s="38">
        <f>SUM(B11:J11)</f>
        <v>2013750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1.157670498966409</v>
      </c>
      <c r="C16" s="39">
        <v>1.215405058559255</v>
      </c>
      <c r="D16" s="39">
        <v>1.064148926449108</v>
      </c>
      <c r="E16" s="39">
        <v>1.395823454606424</v>
      </c>
      <c r="F16" s="39">
        <v>1.078664860884267</v>
      </c>
      <c r="G16" s="39">
        <v>1.156111287289103</v>
      </c>
      <c r="H16" s="39">
        <v>1.115250262928575</v>
      </c>
      <c r="I16" s="39">
        <v>1.091597010070332</v>
      </c>
      <c r="J16" s="39">
        <v>1.057430203339357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65</v>
      </c>
      <c r="B18" s="36">
        <f>SUM(B19:B27)</f>
        <v>1592635.87</v>
      </c>
      <c r="C18" s="36">
        <f aca="true" t="shared" si="2" ref="C18:J18">SUM(C19:C27)</f>
        <v>1513844.2100000002</v>
      </c>
      <c r="D18" s="36">
        <f t="shared" si="2"/>
        <v>1868114.96</v>
      </c>
      <c r="E18" s="36">
        <f t="shared" si="2"/>
        <v>1140705.36</v>
      </c>
      <c r="F18" s="36">
        <f t="shared" si="2"/>
        <v>1153394.86</v>
      </c>
      <c r="G18" s="36">
        <f t="shared" si="2"/>
        <v>1250392.7999999998</v>
      </c>
      <c r="H18" s="36">
        <f t="shared" si="2"/>
        <v>1153693.1</v>
      </c>
      <c r="I18" s="36">
        <f t="shared" si="2"/>
        <v>1608034.8300000003</v>
      </c>
      <c r="J18" s="36">
        <f t="shared" si="2"/>
        <v>554408.56</v>
      </c>
      <c r="K18" s="36">
        <f>SUM(B18:J18)</f>
        <v>11835224.55</v>
      </c>
      <c r="L18"/>
      <c r="M18"/>
      <c r="N18"/>
    </row>
    <row r="19" spans="1:14" ht="16.5" customHeight="1">
      <c r="A19" s="35" t="s">
        <v>26</v>
      </c>
      <c r="B19" s="62">
        <f>ROUND((B13+B14)*B7,2)</f>
        <v>1330883.59</v>
      </c>
      <c r="C19" s="62">
        <f aca="true" t="shared" si="3" ref="C19:J19">ROUND((C13+C14)*C7,2)</f>
        <v>1198237.09</v>
      </c>
      <c r="D19" s="62">
        <f t="shared" si="3"/>
        <v>1696633.43</v>
      </c>
      <c r="E19" s="62">
        <f t="shared" si="3"/>
        <v>788630.78</v>
      </c>
      <c r="F19" s="62">
        <f t="shared" si="3"/>
        <v>1030685.84</v>
      </c>
      <c r="G19" s="62">
        <f t="shared" si="3"/>
        <v>1050449.03</v>
      </c>
      <c r="H19" s="62">
        <f t="shared" si="3"/>
        <v>994284.57</v>
      </c>
      <c r="I19" s="62">
        <f t="shared" si="3"/>
        <v>1401558.24</v>
      </c>
      <c r="J19" s="62">
        <f t="shared" si="3"/>
        <v>510718.6</v>
      </c>
      <c r="K19" s="30">
        <f>SUM(B19:J19)</f>
        <v>10002081.17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209841.08</v>
      </c>
      <c r="C20" s="30">
        <f t="shared" si="4"/>
        <v>258106.33</v>
      </c>
      <c r="D20" s="30">
        <f t="shared" si="4"/>
        <v>108837.21</v>
      </c>
      <c r="E20" s="30">
        <f t="shared" si="4"/>
        <v>312158.56</v>
      </c>
      <c r="F20" s="30">
        <f t="shared" si="4"/>
        <v>81078.76</v>
      </c>
      <c r="G20" s="30">
        <f t="shared" si="4"/>
        <v>163986.95</v>
      </c>
      <c r="H20" s="30">
        <f t="shared" si="4"/>
        <v>114591.56</v>
      </c>
      <c r="I20" s="30">
        <f t="shared" si="4"/>
        <v>128378.54</v>
      </c>
      <c r="J20" s="30">
        <f t="shared" si="4"/>
        <v>29330.67</v>
      </c>
      <c r="K20" s="30">
        <f aca="true" t="shared" si="5" ref="K20:K26">SUM(B20:J20)</f>
        <v>1406309.66</v>
      </c>
      <c r="L20"/>
      <c r="M20"/>
      <c r="N20"/>
    </row>
    <row r="21" spans="1:14" ht="16.5" customHeight="1">
      <c r="A21" s="18" t="s">
        <v>24</v>
      </c>
      <c r="B21" s="30">
        <v>47729.64</v>
      </c>
      <c r="C21" s="30">
        <v>51705.34</v>
      </c>
      <c r="D21" s="30">
        <v>54688.43</v>
      </c>
      <c r="E21" s="30">
        <v>34796.81</v>
      </c>
      <c r="F21" s="30">
        <v>38191.84</v>
      </c>
      <c r="G21" s="30">
        <v>32349.21</v>
      </c>
      <c r="H21" s="30">
        <v>39558.03</v>
      </c>
      <c r="I21" s="30">
        <v>72058.31</v>
      </c>
      <c r="J21" s="30">
        <v>18372.86</v>
      </c>
      <c r="K21" s="30">
        <f t="shared" si="5"/>
        <v>389450.47</v>
      </c>
      <c r="L21"/>
      <c r="M21"/>
      <c r="N21"/>
    </row>
    <row r="22" spans="1:14" ht="16.5" customHeight="1">
      <c r="A22" s="18" t="s">
        <v>23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1" t="s">
        <v>71</v>
      </c>
      <c r="B24" s="30">
        <v>1320.84</v>
      </c>
      <c r="C24" s="30">
        <v>1255.71</v>
      </c>
      <c r="D24" s="30">
        <v>1550.1</v>
      </c>
      <c r="E24" s="30">
        <v>945.69</v>
      </c>
      <c r="F24" s="30">
        <v>956.11</v>
      </c>
      <c r="G24" s="30">
        <v>1036.87</v>
      </c>
      <c r="H24" s="30">
        <v>958.72</v>
      </c>
      <c r="I24" s="30">
        <v>1333.87</v>
      </c>
      <c r="J24" s="30">
        <v>461.12</v>
      </c>
      <c r="K24" s="30">
        <f t="shared" si="5"/>
        <v>9819.03</v>
      </c>
      <c r="L24"/>
      <c r="M24"/>
      <c r="N24"/>
    </row>
    <row r="25" spans="1:14" ht="16.5" customHeight="1">
      <c r="A25" s="61" t="s">
        <v>72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1" t="s">
        <v>73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-146008.47999999998</v>
      </c>
      <c r="C29" s="30">
        <f t="shared" si="6"/>
        <v>-91716.03</v>
      </c>
      <c r="D29" s="30">
        <f t="shared" si="6"/>
        <v>-152498.89999999997</v>
      </c>
      <c r="E29" s="30">
        <f t="shared" si="6"/>
        <v>-119484.49</v>
      </c>
      <c r="F29" s="30">
        <f t="shared" si="6"/>
        <v>-84164.07999999999</v>
      </c>
      <c r="G29" s="30">
        <f t="shared" si="6"/>
        <v>-128955.03</v>
      </c>
      <c r="H29" s="30">
        <f t="shared" si="6"/>
        <v>-47615.48</v>
      </c>
      <c r="I29" s="30">
        <f t="shared" si="6"/>
        <v>-84153.22</v>
      </c>
      <c r="J29" s="30">
        <f t="shared" si="6"/>
        <v>-31912.71</v>
      </c>
      <c r="K29" s="30">
        <f aca="true" t="shared" si="7" ref="K29:K37">SUM(B29:J29)</f>
        <v>-886508.4199999998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-137120.34</v>
      </c>
      <c r="C30" s="30">
        <f t="shared" si="8"/>
        <v>-84733.48</v>
      </c>
      <c r="D30" s="30">
        <f t="shared" si="8"/>
        <v>-98265.01000000001</v>
      </c>
      <c r="E30" s="30">
        <f t="shared" si="8"/>
        <v>-114225.85</v>
      </c>
      <c r="F30" s="30">
        <f t="shared" si="8"/>
        <v>-55017.6</v>
      </c>
      <c r="G30" s="30">
        <f t="shared" si="8"/>
        <v>-111067.87</v>
      </c>
      <c r="H30" s="30">
        <f t="shared" si="8"/>
        <v>-42284.41</v>
      </c>
      <c r="I30" s="30">
        <f t="shared" si="8"/>
        <v>-103198.04000000001</v>
      </c>
      <c r="J30" s="30">
        <f t="shared" si="8"/>
        <v>-22868.98</v>
      </c>
      <c r="K30" s="30">
        <f t="shared" si="7"/>
        <v>-768781.5800000001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-78205.6</v>
      </c>
      <c r="C31" s="30">
        <f aca="true" t="shared" si="9" ref="C31:J31">-ROUND((C9)*$E$3,2)</f>
        <v>-76388.4</v>
      </c>
      <c r="D31" s="30">
        <f t="shared" si="9"/>
        <v>-77052.8</v>
      </c>
      <c r="E31" s="30">
        <f t="shared" si="9"/>
        <v>-50362.4</v>
      </c>
      <c r="F31" s="30">
        <f t="shared" si="9"/>
        <v>-55017.6</v>
      </c>
      <c r="G31" s="30">
        <f t="shared" si="9"/>
        <v>-30109.2</v>
      </c>
      <c r="H31" s="30">
        <f t="shared" si="9"/>
        <v>-27574.8</v>
      </c>
      <c r="I31" s="30">
        <f t="shared" si="9"/>
        <v>-80242.8</v>
      </c>
      <c r="J31" s="30">
        <f t="shared" si="9"/>
        <v>-15787.2</v>
      </c>
      <c r="K31" s="30">
        <f t="shared" si="7"/>
        <v>-490740.8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-58914.74</v>
      </c>
      <c r="C34" s="30">
        <v>-8345.08</v>
      </c>
      <c r="D34" s="30">
        <v>-21212.21</v>
      </c>
      <c r="E34" s="30">
        <v>-63863.45</v>
      </c>
      <c r="F34" s="26">
        <v>0</v>
      </c>
      <c r="G34" s="30">
        <v>-80958.67</v>
      </c>
      <c r="H34" s="30">
        <v>-14709.61</v>
      </c>
      <c r="I34" s="30">
        <v>-22955.24</v>
      </c>
      <c r="J34" s="30">
        <v>-7081.78</v>
      </c>
      <c r="K34" s="30">
        <f t="shared" si="7"/>
        <v>-278040.77999999997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-8888.14</v>
      </c>
      <c r="C35" s="27">
        <f t="shared" si="10"/>
        <v>-6982.55</v>
      </c>
      <c r="D35" s="27">
        <f t="shared" si="10"/>
        <v>-31001.979999999952</v>
      </c>
      <c r="E35" s="27">
        <f t="shared" si="10"/>
        <v>-5258.64</v>
      </c>
      <c r="F35" s="27">
        <f t="shared" si="10"/>
        <v>-9488.630000000001</v>
      </c>
      <c r="G35" s="27">
        <f t="shared" si="10"/>
        <v>-17887.16</v>
      </c>
      <c r="H35" s="27">
        <f t="shared" si="10"/>
        <v>-5331.07</v>
      </c>
      <c r="I35" s="27">
        <f t="shared" si="10"/>
        <v>-10585.14</v>
      </c>
      <c r="J35" s="27">
        <f t="shared" si="10"/>
        <v>-9043.73</v>
      </c>
      <c r="K35" s="30">
        <f t="shared" si="7"/>
        <v>-104467.03999999995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14</v>
      </c>
      <c r="B37" s="27">
        <v>-1543.43</v>
      </c>
      <c r="C37" s="27">
        <v>0</v>
      </c>
      <c r="D37" s="27">
        <v>0</v>
      </c>
      <c r="E37" s="27">
        <v>0</v>
      </c>
      <c r="F37" s="27">
        <v>-4172.04</v>
      </c>
      <c r="G37" s="27">
        <v>-12121.49</v>
      </c>
      <c r="H37" s="27">
        <v>0</v>
      </c>
      <c r="I37" s="27">
        <v>-3168</v>
      </c>
      <c r="J37" s="27">
        <v>0</v>
      </c>
      <c r="K37" s="30">
        <f t="shared" si="7"/>
        <v>-21004.96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27">
        <v>1566000</v>
      </c>
      <c r="E43" s="17">
        <v>0</v>
      </c>
      <c r="F43" s="17">
        <v>0</v>
      </c>
      <c r="G43" s="17">
        <v>0</v>
      </c>
      <c r="H43" s="27">
        <v>972000</v>
      </c>
      <c r="I43" s="17">
        <v>0</v>
      </c>
      <c r="J43" s="17">
        <v>0</v>
      </c>
      <c r="K43" s="2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27">
        <v>-1566000</v>
      </c>
      <c r="E44" s="17">
        <v>0</v>
      </c>
      <c r="F44" s="17">
        <v>0</v>
      </c>
      <c r="G44" s="17">
        <v>0</v>
      </c>
      <c r="H44" s="27">
        <v>-972000</v>
      </c>
      <c r="I44" s="17">
        <v>0</v>
      </c>
      <c r="J44" s="17">
        <v>0</v>
      </c>
      <c r="K44" s="2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27">
        <v>-7344.71</v>
      </c>
      <c r="C45" s="27">
        <v>-6982.55</v>
      </c>
      <c r="D45" s="27">
        <v>-8619.53</v>
      </c>
      <c r="E45" s="27">
        <v>-5258.64</v>
      </c>
      <c r="F45" s="27">
        <v>-5316.59</v>
      </c>
      <c r="G45" s="27">
        <v>-5765.67</v>
      </c>
      <c r="H45" s="27">
        <v>-5331.07</v>
      </c>
      <c r="I45" s="27">
        <v>-7417.14</v>
      </c>
      <c r="J45" s="27">
        <v>-2564.13</v>
      </c>
      <c r="K45" s="27">
        <f>SUM(B45:J45)</f>
        <v>-54600.03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17">
        <v>0</v>
      </c>
      <c r="C47" s="17">
        <v>0</v>
      </c>
      <c r="D47" s="27">
        <v>-23231.91</v>
      </c>
      <c r="E47" s="17">
        <v>0</v>
      </c>
      <c r="F47" s="27">
        <v>-19657.85</v>
      </c>
      <c r="G47" s="17">
        <v>0</v>
      </c>
      <c r="H47" s="17">
        <v>0</v>
      </c>
      <c r="I47" s="27">
        <v>29629.96</v>
      </c>
      <c r="J47" s="17">
        <v>0</v>
      </c>
      <c r="K47" s="27">
        <f>SUM(B47:J47)</f>
        <v>-13259.799999999996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1446627.3900000001</v>
      </c>
      <c r="C49" s="27">
        <f>IF(C18+C29+C50&lt;0,0,C18+C29+C50)</f>
        <v>1422128.1800000002</v>
      </c>
      <c r="D49" s="27">
        <f>IF(D18+D29+D50&lt;0,0,D18+D29+D50)</f>
        <v>1715616.06</v>
      </c>
      <c r="E49" s="27">
        <f>IF(E18+E29+E50&lt;0,0,E18+E29+E50)</f>
        <v>1021220.8700000001</v>
      </c>
      <c r="F49" s="27">
        <f>IF(F18+F29+F50&lt;0,0,F18+F29+F50)</f>
        <v>1069230.78</v>
      </c>
      <c r="G49" s="27">
        <f>IF(G18+G29+G50&lt;0,0,G18+G29+G50)</f>
        <v>1121437.7699999998</v>
      </c>
      <c r="H49" s="27">
        <f>IF(H18+H29+H50&lt;0,0,H18+H29+H50)</f>
        <v>1106077.62</v>
      </c>
      <c r="I49" s="27">
        <f>IF(I18+I29+I50&lt;0,0,I18+I29+I50)</f>
        <v>1523881.6100000003</v>
      </c>
      <c r="J49" s="27">
        <f>IF(J18+J29+J50&lt;0,0,J18+J29+J50)</f>
        <v>522495.85000000003</v>
      </c>
      <c r="K49" s="20">
        <f>SUM(B49:J49)</f>
        <v>10948716.13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1446627.4</v>
      </c>
      <c r="C55" s="10">
        <f t="shared" si="11"/>
        <v>1422128.18</v>
      </c>
      <c r="D55" s="10">
        <f t="shared" si="11"/>
        <v>1715616.06</v>
      </c>
      <c r="E55" s="10">
        <f t="shared" si="11"/>
        <v>1021220.87</v>
      </c>
      <c r="F55" s="10">
        <f t="shared" si="11"/>
        <v>1069230.78</v>
      </c>
      <c r="G55" s="10">
        <f t="shared" si="11"/>
        <v>1121437.77</v>
      </c>
      <c r="H55" s="10">
        <f t="shared" si="11"/>
        <v>1106077.61</v>
      </c>
      <c r="I55" s="10">
        <f>SUM(I56:I68)</f>
        <v>1523881.62</v>
      </c>
      <c r="J55" s="10">
        <f t="shared" si="11"/>
        <v>522495.86</v>
      </c>
      <c r="K55" s="5">
        <f>SUM(K56:K68)</f>
        <v>10948716.149999999</v>
      </c>
      <c r="L55" s="9"/>
    </row>
    <row r="56" spans="1:11" ht="16.5" customHeight="1">
      <c r="A56" s="7" t="s">
        <v>56</v>
      </c>
      <c r="B56" s="8">
        <v>1264931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1264931</v>
      </c>
    </row>
    <row r="57" spans="1:11" ht="16.5" customHeight="1">
      <c r="A57" s="7" t="s">
        <v>57</v>
      </c>
      <c r="B57" s="8">
        <v>181696.4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181696.4</v>
      </c>
    </row>
    <row r="58" spans="1:11" ht="16.5" customHeight="1">
      <c r="A58" s="7" t="s">
        <v>4</v>
      </c>
      <c r="B58" s="6">
        <v>0</v>
      </c>
      <c r="C58" s="8">
        <v>1422128.18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1422128.18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1715616.06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1715616.06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1021220.87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1021220.87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1069230.78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1069230.78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1121437.77</v>
      </c>
      <c r="H62" s="6">
        <v>0</v>
      </c>
      <c r="I62" s="6">
        <v>0</v>
      </c>
      <c r="J62" s="6">
        <v>0</v>
      </c>
      <c r="K62" s="5">
        <f t="shared" si="12"/>
        <v>1121437.77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1106077.61</v>
      </c>
      <c r="I63" s="6">
        <v>0</v>
      </c>
      <c r="J63" s="6">
        <v>0</v>
      </c>
      <c r="K63" s="5">
        <f t="shared" si="12"/>
        <v>1106077.61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553778.5800000001</v>
      </c>
      <c r="J65" s="6">
        <v>0</v>
      </c>
      <c r="K65" s="5">
        <f t="shared" si="12"/>
        <v>553778.5800000001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970103.04</v>
      </c>
      <c r="J66" s="6">
        <v>0</v>
      </c>
      <c r="K66" s="5">
        <f t="shared" si="12"/>
        <v>970103.04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522495.86</v>
      </c>
      <c r="K67" s="5">
        <f t="shared" si="12"/>
        <v>522495.86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4" t="s">
        <v>75</v>
      </c>
    </row>
    <row r="70" ht="18" customHeight="1">
      <c r="A70" s="63"/>
    </row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2022-07-21T19:25:37Z</dcterms:modified>
  <cp:category/>
  <cp:version/>
  <cp:contentType/>
  <cp:contentStatus/>
</cp:coreProperties>
</file>