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<sst xmlns="http://schemas.openxmlformats.org/spreadsheetml/2006/main" count="77" uniqueCount="76">
  <si>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</si>
  <si>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</si>
  <si>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</si>
  <si>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</si>
  <si>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</si>
  <si>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</si>
  <si>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</si>
  <si>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</si>
  <si>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</si>
  <si>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</si>
  <si>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</si>
  <si>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</si>
  <si>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</si>
  <si>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</si>
  <si>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</si>
  <si>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</si>
  <si>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</si>
  <si>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</si>
  <si>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</si>
  <si>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</si>
  <si>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</si>
  <si>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</si>
  <si>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</si>
  <si>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</si>
  <si>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</si>
  <si>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</si>
  <si>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</si>
  <si>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</si>
  <si>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</si>
  <si>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</si>
  <si>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</si>
  <si>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</si>
  <si>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</si>
  <si>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</si>
  <si>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</si>
  <si>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</si>
  <si>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</si>
  <si>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</si>
  <si>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</si>
  <si>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</si>
  <si>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</si>
  <si>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</si>
  <si>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</si>
  <si>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</si>
  <si>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</si>
  <si>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</si>
  <si>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</si>
  <si>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</si>
  <si>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</si>
  <si>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</si>
  <si>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</si>
  <si>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</si>
  <si>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</si>
  <si>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</si>
  <si>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</si>
  <si>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</si>
  <si>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</si>
  <si>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</si>
  <si>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</si>
  <si>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</si>
  <si>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</si>
  <si>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</si>
  <si>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</si>
  <si>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</si>
  <si>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</si>
  <si>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</si>
  <si>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11/07/22 - VENCIMENTO 18/07/22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</si>
  <si>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</si>
  <si>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</si>
  <si>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</si>
  <si>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</si>
  <si>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</si>
  <si>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</si>
  <si>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</si>
  <si>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</si>
  <si>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Valores da sexta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</si>
</sst>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47</v>
      </c>
      <c r="B4" s="61" t="s">
        <v>46</v>
      </c>
      <c r="C4" s="62"/>
      <c r="D4" s="62"/>
      <c r="E4" s="62"/>
      <c r="F4" s="62"/>
      <c r="G4" s="62"/>
      <c r="H4" s="62"/>
      <c r="I4" s="62"/>
      <c r="J4" s="62"/>
      <c r="K4" s="60" t="s">
        <v>45</v>
      </c>
    </row>
    <row r="5" spans="1:11" ht="43.5" customHeight="1">
      <c r="A5" s="60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60"/>
    </row>
    <row r="6" spans="1:11" ht="18.75" customHeight="1">
      <c r="A6" s="60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60"/>
    </row>
    <row r="7" spans="1:14" ht="16.5" customHeight="1">
      <c r="A7" s="13" t="s">
        <v>33</v>
      </c>
      <c r="B7" s="47">
        <f aca="true" t="shared" si="0" ref="B7:K7">B8+B11</f>
        <v>286417</v>
      </c>
      <c r="C7" s="47">
        <f t="shared" si="0"/>
        <v>241030</v>
      </c>
      <c r="D7" s="47">
        <f t="shared" si="0"/>
        <v>302222</v>
      </c>
      <c r="E7" s="47">
        <f t="shared" si="0"/>
        <v>164780</v>
      </c>
      <c r="F7" s="47">
        <f t="shared" si="0"/>
        <v>198559</v>
      </c>
      <c r="G7" s="47">
        <f t="shared" si="0"/>
        <v>201170</v>
      </c>
      <c r="H7" s="47">
        <f t="shared" si="0"/>
        <v>234439</v>
      </c>
      <c r="I7" s="47">
        <f t="shared" si="0"/>
        <v>331905</v>
      </c>
      <c r="J7" s="47">
        <f t="shared" si="0"/>
        <v>108170</v>
      </c>
      <c r="K7" s="47">
        <f t="shared" si="0"/>
        <v>2068692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17511</v>
      </c>
      <c r="C8" s="45">
        <f t="shared" si="1"/>
        <v>17925</v>
      </c>
      <c r="D8" s="45">
        <f t="shared" si="1"/>
        <v>19008</v>
      </c>
      <c r="E8" s="45">
        <f t="shared" si="1"/>
        <v>11605</v>
      </c>
      <c r="F8" s="45">
        <f t="shared" si="1"/>
        <v>12468</v>
      </c>
      <c r="G8" s="45">
        <f t="shared" si="1"/>
        <v>6981</v>
      </c>
      <c r="H8" s="45">
        <f t="shared" si="1"/>
        <v>6678</v>
      </c>
      <c r="I8" s="45">
        <f t="shared" si="1"/>
        <v>18445</v>
      </c>
      <c r="J8" s="45">
        <f t="shared" si="1"/>
        <v>3719</v>
      </c>
      <c r="K8" s="38">
        <f>SUM(B8:J8)</f>
        <v>114340</v>
      </c>
      <c r="L8"/>
      <c r="M8"/>
      <c r="N8"/>
    </row>
    <row r="9" spans="1:14" ht="16.5" customHeight="1">
      <c r="A9" s="22" t="s">
        <v>31</v>
      </c>
      <c r="B9" s="45">
        <v>17478</v>
      </c>
      <c r="C9" s="45">
        <v>17912</v>
      </c>
      <c r="D9" s="45">
        <v>18998</v>
      </c>
      <c r="E9" s="45">
        <v>11475</v>
      </c>
      <c r="F9" s="45">
        <v>12457</v>
      </c>
      <c r="G9" s="45">
        <v>6981</v>
      </c>
      <c r="H9" s="45">
        <v>6678</v>
      </c>
      <c r="I9" s="45">
        <v>18383</v>
      </c>
      <c r="J9" s="45">
        <v>3719</v>
      </c>
      <c r="K9" s="38">
        <f>SUM(B9:J9)</f>
        <v>114081</v>
      </c>
      <c r="L9"/>
      <c r="M9"/>
      <c r="N9"/>
    </row>
    <row r="10" spans="1:14" ht="16.5" customHeight="1">
      <c r="A10" s="22" t="s">
        <v>30</v>
      </c>
      <c r="B10" s="45">
        <v>33</v>
      </c>
      <c r="C10" s="45">
        <v>13</v>
      </c>
      <c r="D10" s="45">
        <v>10</v>
      </c>
      <c r="E10" s="45">
        <v>130</v>
      </c>
      <c r="F10" s="45">
        <v>11</v>
      </c>
      <c r="G10" s="45">
        <v>0</v>
      </c>
      <c r="H10" s="45">
        <v>0</v>
      </c>
      <c r="I10" s="45">
        <v>62</v>
      </c>
      <c r="J10" s="45">
        <v>0</v>
      </c>
      <c r="K10" s="38">
        <f>SUM(B10:J10)</f>
        <v>259</v>
      </c>
      <c r="L10"/>
      <c r="M10"/>
      <c r="N10"/>
    </row>
    <row r="11" spans="1:14" ht="16.5" customHeight="1">
      <c r="A11" s="44" t="s">
        <v>29</v>
      </c>
      <c r="B11" s="43">
        <v>268906</v>
      </c>
      <c r="C11" s="43">
        <v>223105</v>
      </c>
      <c r="D11" s="43">
        <v>283214</v>
      </c>
      <c r="E11" s="43">
        <v>153175</v>
      </c>
      <c r="F11" s="43">
        <v>186091</v>
      </c>
      <c r="G11" s="43">
        <v>194189</v>
      </c>
      <c r="H11" s="43">
        <v>227761</v>
      </c>
      <c r="I11" s="43">
        <v>313460</v>
      </c>
      <c r="J11" s="43">
        <v>104451</v>
      </c>
      <c r="K11" s="38">
        <f>SUM(B11:J11)</f>
        <v>1954352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1.181799724114179</v>
      </c>
      <c r="C16" s="39">
        <v>1.214087423965383</v>
      </c>
      <c r="D16" s="39">
        <v>1.084722339885567</v>
      </c>
      <c r="E16" s="39">
        <v>1.407329261602945</v>
      </c>
      <c r="F16" s="39">
        <v>1.098375102811712</v>
      </c>
      <c r="G16" s="39">
        <v>1.176685201445278</v>
      </c>
      <c r="H16" s="39">
        <v>1.149184251683414</v>
      </c>
      <c r="I16" s="39">
        <v>1.113672892865953</v>
      </c>
      <c r="J16" s="39">
        <v>1.076651058265139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65</v>
      </c>
      <c r="B18" s="36">
        <f>SUM(B19:B27)</f>
        <v>1571853.68</v>
      </c>
      <c r="C18" s="36">
        <f aca="true" t="shared" si="2" ref="C18:J18">SUM(C19:C27)</f>
        <v>1500775.68</v>
      </c>
      <c r="D18" s="36">
        <f t="shared" si="2"/>
        <v>1856115.58</v>
      </c>
      <c r="E18" s="36">
        <f t="shared" si="2"/>
        <v>1142594.8700000003</v>
      </c>
      <c r="F18" s="36">
        <f t="shared" si="2"/>
        <v>1138713.2300000002</v>
      </c>
      <c r="G18" s="36">
        <f t="shared" si="2"/>
        <v>1240396.8099999998</v>
      </c>
      <c r="H18" s="36">
        <f t="shared" si="2"/>
        <v>1133529.2400000002</v>
      </c>
      <c r="I18" s="36">
        <f t="shared" si="2"/>
        <v>1589209.62</v>
      </c>
      <c r="J18" s="36">
        <f t="shared" si="2"/>
        <v>552652.79</v>
      </c>
      <c r="K18" s="36">
        <f>SUM(B18:J18)</f>
        <v>11725841.5</v>
      </c>
      <c r="L18"/>
      <c r="M18"/>
      <c r="N18"/>
    </row>
    <row r="19" spans="1:14" ht="16.5" customHeight="1">
      <c r="A19" s="35" t="s">
        <v>26</v>
      </c>
      <c r="B19" s="56">
        <f>ROUND((B13+B14)*B7,2)</f>
        <v>1286327.39</v>
      </c>
      <c r="C19" s="56">
        <f aca="true" t="shared" si="3" ref="C19:J19">ROUND((C13+C14)*C7,2)</f>
        <v>1189217.92</v>
      </c>
      <c r="D19" s="56">
        <f t="shared" si="3"/>
        <v>1653003.23</v>
      </c>
      <c r="E19" s="56">
        <f t="shared" si="3"/>
        <v>783594.81</v>
      </c>
      <c r="F19" s="56">
        <f t="shared" si="3"/>
        <v>999228.31</v>
      </c>
      <c r="G19" s="56">
        <f t="shared" si="3"/>
        <v>1022627.58</v>
      </c>
      <c r="H19" s="56">
        <f t="shared" si="3"/>
        <v>948891.85</v>
      </c>
      <c r="I19" s="56">
        <f t="shared" si="3"/>
        <v>1356993.59</v>
      </c>
      <c r="J19" s="56">
        <f t="shared" si="3"/>
        <v>500416.05</v>
      </c>
      <c r="K19" s="30">
        <f>SUM(B19:J19)</f>
        <v>9740300.73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233853.96</v>
      </c>
      <c r="C20" s="30">
        <f t="shared" si="4"/>
        <v>254596.6</v>
      </c>
      <c r="D20" s="30">
        <f t="shared" si="4"/>
        <v>140046.3</v>
      </c>
      <c r="E20" s="30">
        <f t="shared" si="4"/>
        <v>319181.1</v>
      </c>
      <c r="F20" s="30">
        <f t="shared" si="4"/>
        <v>98299.19</v>
      </c>
      <c r="G20" s="30">
        <f t="shared" si="4"/>
        <v>180683.16</v>
      </c>
      <c r="H20" s="30">
        <f t="shared" si="4"/>
        <v>141559.72</v>
      </c>
      <c r="I20" s="30">
        <f t="shared" si="4"/>
        <v>154253.39</v>
      </c>
      <c r="J20" s="30">
        <f t="shared" si="4"/>
        <v>38357.42</v>
      </c>
      <c r="K20" s="30">
        <f aca="true" t="shared" si="5" ref="K20:K26">SUM(B20:J20)</f>
        <v>1560830.8399999999</v>
      </c>
      <c r="L20"/>
      <c r="M20"/>
      <c r="N20"/>
    </row>
    <row r="21" spans="1:14" ht="16.5" customHeight="1">
      <c r="A21" s="18" t="s">
        <v>24</v>
      </c>
      <c r="B21" s="30">
        <v>47490.77</v>
      </c>
      <c r="C21" s="30">
        <v>51160.5</v>
      </c>
      <c r="D21" s="30">
        <v>55099.74</v>
      </c>
      <c r="E21" s="30">
        <v>34684.12</v>
      </c>
      <c r="F21" s="30">
        <v>37747.31</v>
      </c>
      <c r="G21" s="30">
        <v>33473.25</v>
      </c>
      <c r="H21" s="30">
        <v>37823.94</v>
      </c>
      <c r="I21" s="30">
        <v>71920.3</v>
      </c>
      <c r="J21" s="30">
        <v>17890.28</v>
      </c>
      <c r="K21" s="30">
        <f t="shared" si="5"/>
        <v>387290.20999999996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57" t="s">
        <v>71</v>
      </c>
      <c r="B24" s="30">
        <v>1320.84</v>
      </c>
      <c r="C24" s="30">
        <v>1260.92</v>
      </c>
      <c r="D24" s="30">
        <v>1560.52</v>
      </c>
      <c r="E24" s="30">
        <v>961.32</v>
      </c>
      <c r="F24" s="30">
        <v>956.11</v>
      </c>
      <c r="G24" s="30">
        <v>1042.08</v>
      </c>
      <c r="H24" s="30">
        <v>953.51</v>
      </c>
      <c r="I24" s="30">
        <v>1336.47</v>
      </c>
      <c r="J24" s="30">
        <v>463.73</v>
      </c>
      <c r="K24" s="30">
        <f t="shared" si="5"/>
        <v>9855.5</v>
      </c>
      <c r="L24"/>
      <c r="M24"/>
      <c r="N24"/>
    </row>
    <row r="25" spans="1:14" ht="16.5" customHeight="1">
      <c r="A25" s="57" t="s">
        <v>72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57" t="s">
        <v>73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1641332.23</v>
      </c>
      <c r="C29" s="30">
        <f t="shared" si="6"/>
        <v>1613860.01</v>
      </c>
      <c r="D29" s="30">
        <f t="shared" si="6"/>
        <v>6522195.459999999</v>
      </c>
      <c r="E29" s="30">
        <f t="shared" si="6"/>
        <v>1084399.11</v>
      </c>
      <c r="F29" s="30">
        <f t="shared" si="6"/>
        <v>1229780.82</v>
      </c>
      <c r="G29" s="30">
        <f t="shared" si="6"/>
        <v>1297111.06</v>
      </c>
      <c r="H29" s="30">
        <f t="shared" si="6"/>
        <v>4147540.58</v>
      </c>
      <c r="I29" s="30">
        <f t="shared" si="6"/>
        <v>1634522.3399999999</v>
      </c>
      <c r="J29" s="30">
        <f t="shared" si="6"/>
        <v>562563.0700000001</v>
      </c>
      <c r="K29" s="30">
        <f aca="true" t="shared" si="7" ref="K29:K37">SUM(B29:J29)</f>
        <v>19733304.68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-129131.01999999999</v>
      </c>
      <c r="C30" s="30">
        <f t="shared" si="8"/>
        <v>-86146.77</v>
      </c>
      <c r="D30" s="30">
        <f t="shared" si="8"/>
        <v>-98960.3</v>
      </c>
      <c r="E30" s="30">
        <f t="shared" si="8"/>
        <v>-100607.64</v>
      </c>
      <c r="F30" s="30">
        <f t="shared" si="8"/>
        <v>-54810.8</v>
      </c>
      <c r="G30" s="30">
        <f t="shared" si="8"/>
        <v>-94246.76000000001</v>
      </c>
      <c r="H30" s="30">
        <f t="shared" si="8"/>
        <v>-41048.25</v>
      </c>
      <c r="I30" s="30">
        <f t="shared" si="8"/>
        <v>-99089.22</v>
      </c>
      <c r="J30" s="30">
        <f t="shared" si="8"/>
        <v>-21979.61</v>
      </c>
      <c r="K30" s="30">
        <f t="shared" si="7"/>
        <v>-726020.37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-76903.2</v>
      </c>
      <c r="C31" s="30">
        <f aca="true" t="shared" si="9" ref="C31:J31">-ROUND((C9)*$E$3,2)</f>
        <v>-78812.8</v>
      </c>
      <c r="D31" s="30">
        <f t="shared" si="9"/>
        <v>-83591.2</v>
      </c>
      <c r="E31" s="30">
        <f t="shared" si="9"/>
        <v>-50490</v>
      </c>
      <c r="F31" s="30">
        <f t="shared" si="9"/>
        <v>-54810.8</v>
      </c>
      <c r="G31" s="30">
        <f t="shared" si="9"/>
        <v>-30716.4</v>
      </c>
      <c r="H31" s="30">
        <f t="shared" si="9"/>
        <v>-29383.2</v>
      </c>
      <c r="I31" s="30">
        <f t="shared" si="9"/>
        <v>-80885.2</v>
      </c>
      <c r="J31" s="30">
        <f t="shared" si="9"/>
        <v>-16363.6</v>
      </c>
      <c r="K31" s="30">
        <f t="shared" si="7"/>
        <v>-501956.4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-52227.82</v>
      </c>
      <c r="C34" s="30">
        <v>-7333.97</v>
      </c>
      <c r="D34" s="30">
        <v>-15369.1</v>
      </c>
      <c r="E34" s="30">
        <v>-50117.64</v>
      </c>
      <c r="F34" s="26">
        <v>0</v>
      </c>
      <c r="G34" s="30">
        <v>-63530.36</v>
      </c>
      <c r="H34" s="30">
        <v>-11665.05</v>
      </c>
      <c r="I34" s="30">
        <v>-18204.02</v>
      </c>
      <c r="J34" s="30">
        <v>-5616.01</v>
      </c>
      <c r="K34" s="30">
        <f t="shared" si="7"/>
        <v>-224063.97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-7344.71</v>
      </c>
      <c r="C35" s="27">
        <f t="shared" si="10"/>
        <v>-7011.52</v>
      </c>
      <c r="D35" s="27">
        <f t="shared" si="10"/>
        <v>4666940.069999999</v>
      </c>
      <c r="E35" s="27">
        <f t="shared" si="10"/>
        <v>-5345.56</v>
      </c>
      <c r="F35" s="27">
        <f t="shared" si="10"/>
        <v>-5316.59</v>
      </c>
      <c r="G35" s="27">
        <f t="shared" si="10"/>
        <v>-5794.64</v>
      </c>
      <c r="H35" s="27">
        <f t="shared" si="10"/>
        <v>2910697.9</v>
      </c>
      <c r="I35" s="27">
        <f t="shared" si="10"/>
        <v>-7431.63</v>
      </c>
      <c r="J35" s="27">
        <f t="shared" si="10"/>
        <v>-9058.220000000001</v>
      </c>
      <c r="K35" s="30">
        <f t="shared" si="7"/>
        <v>7530335.1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30">
        <v>4698000</v>
      </c>
      <c r="E43" s="17">
        <v>0</v>
      </c>
      <c r="F43" s="17">
        <v>0</v>
      </c>
      <c r="G43" s="17">
        <v>0</v>
      </c>
      <c r="H43" s="30">
        <v>2916000</v>
      </c>
      <c r="I43" s="17">
        <v>0</v>
      </c>
      <c r="J43" s="17">
        <v>0</v>
      </c>
      <c r="K43" s="30">
        <f>SUM(B43:J43)</f>
        <v>7614000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69</v>
      </c>
      <c r="B45" s="30">
        <v>-7344.71</v>
      </c>
      <c r="C45" s="30">
        <v>-7011.52</v>
      </c>
      <c r="D45" s="30">
        <v>-8677.48</v>
      </c>
      <c r="E45" s="30">
        <v>-5345.56</v>
      </c>
      <c r="F45" s="30">
        <v>-5316.59</v>
      </c>
      <c r="G45" s="30">
        <v>-5794.64</v>
      </c>
      <c r="H45" s="30">
        <v>-5302.1</v>
      </c>
      <c r="I45" s="30">
        <v>-7431.63</v>
      </c>
      <c r="J45" s="30">
        <v>-2578.62</v>
      </c>
      <c r="K45" s="30">
        <f>SUM(B45:J45)</f>
        <v>-54802.85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30">
        <v>1777807.96</v>
      </c>
      <c r="C47" s="30">
        <v>1707018.3</v>
      </c>
      <c r="D47" s="30">
        <v>1954215.69</v>
      </c>
      <c r="E47" s="30">
        <v>1190352.31</v>
      </c>
      <c r="F47" s="30">
        <v>1289908.21</v>
      </c>
      <c r="G47" s="30">
        <v>1397152.46</v>
      </c>
      <c r="H47" s="30">
        <v>1277890.93</v>
      </c>
      <c r="I47" s="30">
        <v>1741043.19</v>
      </c>
      <c r="J47" s="30">
        <v>593600.9</v>
      </c>
      <c r="K47" s="30">
        <f>SUM(B47:J47)</f>
        <v>12928989.95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3213185.91</v>
      </c>
      <c r="C49" s="27">
        <f t="shared" si="11"/>
        <v>3114635.69</v>
      </c>
      <c r="D49" s="27">
        <f t="shared" si="11"/>
        <v>8378311.039999999</v>
      </c>
      <c r="E49" s="27">
        <f t="shared" si="11"/>
        <v>2226993.9800000004</v>
      </c>
      <c r="F49" s="27">
        <f t="shared" si="11"/>
        <v>2368494.0500000003</v>
      </c>
      <c r="G49" s="27">
        <f t="shared" si="11"/>
        <v>2537507.87</v>
      </c>
      <c r="H49" s="27">
        <f t="shared" si="11"/>
        <v>5281069.82</v>
      </c>
      <c r="I49" s="27">
        <f t="shared" si="11"/>
        <v>3223731.96</v>
      </c>
      <c r="J49" s="27">
        <f t="shared" si="11"/>
        <v>1115215.86</v>
      </c>
      <c r="K49" s="20">
        <f>SUM(B49:J49)</f>
        <v>31459146.18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3213185.91</v>
      </c>
      <c r="C55" s="10">
        <f t="shared" si="13"/>
        <v>3114635.69</v>
      </c>
      <c r="D55" s="10">
        <f t="shared" si="13"/>
        <v>8378311.04</v>
      </c>
      <c r="E55" s="10">
        <f t="shared" si="13"/>
        <v>2226993.98</v>
      </c>
      <c r="F55" s="10">
        <f t="shared" si="13"/>
        <v>2368494.05</v>
      </c>
      <c r="G55" s="10">
        <f t="shared" si="13"/>
        <v>2537507.87</v>
      </c>
      <c r="H55" s="10">
        <f t="shared" si="13"/>
        <v>5281069.82</v>
      </c>
      <c r="I55" s="10">
        <f>SUM(I56:I68)</f>
        <v>3223731.96</v>
      </c>
      <c r="J55" s="10">
        <f t="shared" si="13"/>
        <v>1115215.86</v>
      </c>
      <c r="K55" s="5">
        <f>SUM(K56:K68)</f>
        <v>31459146.180000003</v>
      </c>
      <c r="L55" s="9"/>
    </row>
    <row r="56" spans="1:11" ht="16.5" customHeight="1">
      <c r="A56" s="7" t="s">
        <v>56</v>
      </c>
      <c r="B56" s="8">
        <v>2813268.1100000003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2813268.1100000003</v>
      </c>
    </row>
    <row r="57" spans="1:11" ht="16.5" customHeight="1">
      <c r="A57" s="7" t="s">
        <v>57</v>
      </c>
      <c r="B57" s="8">
        <v>399917.8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399917.8</v>
      </c>
    </row>
    <row r="58" spans="1:11" ht="16.5" customHeight="1">
      <c r="A58" s="7" t="s">
        <v>4</v>
      </c>
      <c r="B58" s="6">
        <v>0</v>
      </c>
      <c r="C58" s="8">
        <v>3114635.69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3114635.69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8378311.04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8378311.04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2226993.98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2226993.98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2368494.05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2368494.05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2537507.87</v>
      </c>
      <c r="H62" s="6">
        <v>0</v>
      </c>
      <c r="I62" s="6">
        <v>0</v>
      </c>
      <c r="J62" s="6">
        <v>0</v>
      </c>
      <c r="K62" s="5">
        <f t="shared" si="14"/>
        <v>2537507.87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5281069.82</v>
      </c>
      <c r="I63" s="6">
        <v>0</v>
      </c>
      <c r="J63" s="6">
        <v>0</v>
      </c>
      <c r="K63" s="5">
        <f t="shared" si="14"/>
        <v>5281069.82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1179665.73</v>
      </c>
      <c r="J65" s="6">
        <v>0</v>
      </c>
      <c r="K65" s="5">
        <f t="shared" si="14"/>
        <v>1179665.73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2044066.23</v>
      </c>
      <c r="J66" s="6">
        <v>0</v>
      </c>
      <c r="K66" s="5">
        <f t="shared" si="14"/>
        <v>2044066.23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1115215.86</v>
      </c>
      <c r="K67" s="5">
        <f t="shared" si="14"/>
        <v>1115215.86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2022-07-18T12:43:08Z</dcterms:modified>
  <cp:category/>
  <cp:version/>
  <cp:contentType/>
  <cp:contentStatus/>
</cp:coreProperties>
</file>