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<sst xmlns="http://schemas.openxmlformats.org/spreadsheetml/2006/main" count="76" uniqueCount="75">
  <si>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</si>
  <si>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</si>
  <si>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</si>
  <si>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</si>
  <si>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</si>
  <si>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</si>
  <si>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</si>
  <si>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</si>
  <si>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</si>
  <si>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</si>
  <si>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</si>
  <si>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</si>
  <si>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</si>
  <si>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</si>
  <si>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</si>
  <si>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</si>
  <si>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</si>
  <si>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</si>
  <si>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</si>
  <si>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</si>
  <si>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</si>
  <si>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</si>
  <si>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</si>
  <si>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</si>
  <si>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</si>
  <si>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</si>
  <si>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</si>
  <si>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</si>
  <si>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</si>
  <si>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</si>
  <si>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</si>
  <si>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</si>
  <si>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</si>
  <si>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</si>
  <si>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</si>
  <si>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</si>
  <si>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</si>
  <si>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</si>
  <si>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</si>
  <si>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</si>
  <si>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</si>
  <si>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</si>
  <si>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</si>
  <si>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</si>
  <si>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</si>
  <si>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</si>
  <si>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</si>
  <si>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</si>
  <si>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</si>
  <si>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</si>
  <si>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</si>
  <si>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</si>
  <si>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</si>
  <si>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</si>
  <si>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</si>
  <si>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</si>
  <si>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</si>
  <si>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</si>
  <si>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</si>
  <si>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</si>
  <si>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</si>
  <si>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</si>
  <si>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</si>
  <si>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</si>
  <si>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</si>
  <si>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</si>
  <si>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</si>
  <si>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10/07/22 - VENCIMENTO 15/07/22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</si>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</sst>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95754</v>
      </c>
      <c r="C7" s="47">
        <f t="shared" si="0"/>
        <v>70451</v>
      </c>
      <c r="D7" s="47">
        <f t="shared" si="0"/>
        <v>101487</v>
      </c>
      <c r="E7" s="47">
        <f t="shared" si="0"/>
        <v>48675</v>
      </c>
      <c r="F7" s="47">
        <f t="shared" si="0"/>
        <v>79641</v>
      </c>
      <c r="G7" s="47">
        <f t="shared" si="0"/>
        <v>79087</v>
      </c>
      <c r="H7" s="47">
        <f t="shared" si="0"/>
        <v>95783</v>
      </c>
      <c r="I7" s="47">
        <f t="shared" si="0"/>
        <v>121668</v>
      </c>
      <c r="J7" s="47">
        <f t="shared" si="0"/>
        <v>28845</v>
      </c>
      <c r="K7" s="47">
        <f t="shared" si="0"/>
        <v>721391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8008</v>
      </c>
      <c r="C8" s="45">
        <f t="shared" si="1"/>
        <v>7432</v>
      </c>
      <c r="D8" s="45">
        <f t="shared" si="1"/>
        <v>9068</v>
      </c>
      <c r="E8" s="45">
        <f t="shared" si="1"/>
        <v>4978</v>
      </c>
      <c r="F8" s="45">
        <f t="shared" si="1"/>
        <v>6808</v>
      </c>
      <c r="G8" s="45">
        <f t="shared" si="1"/>
        <v>4155</v>
      </c>
      <c r="H8" s="45">
        <f t="shared" si="1"/>
        <v>4153</v>
      </c>
      <c r="I8" s="45">
        <f t="shared" si="1"/>
        <v>9143</v>
      </c>
      <c r="J8" s="45">
        <f t="shared" si="1"/>
        <v>1372</v>
      </c>
      <c r="K8" s="38">
        <f>SUM(B8:J8)</f>
        <v>55117</v>
      </c>
      <c r="L8"/>
      <c r="M8"/>
      <c r="N8"/>
    </row>
    <row r="9" spans="1:14" ht="16.5" customHeight="1">
      <c r="A9" s="22" t="s">
        <v>32</v>
      </c>
      <c r="B9" s="45">
        <v>7995</v>
      </c>
      <c r="C9" s="45">
        <v>7429</v>
      </c>
      <c r="D9" s="45">
        <v>9068</v>
      </c>
      <c r="E9" s="45">
        <v>4946</v>
      </c>
      <c r="F9" s="45">
        <v>6801</v>
      </c>
      <c r="G9" s="45">
        <v>4155</v>
      </c>
      <c r="H9" s="45">
        <v>4153</v>
      </c>
      <c r="I9" s="45">
        <v>9108</v>
      </c>
      <c r="J9" s="45">
        <v>1372</v>
      </c>
      <c r="K9" s="38">
        <f>SUM(B9:J9)</f>
        <v>55027</v>
      </c>
      <c r="L9"/>
      <c r="M9"/>
      <c r="N9"/>
    </row>
    <row r="10" spans="1:14" ht="16.5" customHeight="1">
      <c r="A10" s="22" t="s">
        <v>31</v>
      </c>
      <c r="B10" s="45">
        <v>13</v>
      </c>
      <c r="C10" s="45">
        <v>3</v>
      </c>
      <c r="D10" s="45">
        <v>0</v>
      </c>
      <c r="E10" s="45">
        <v>32</v>
      </c>
      <c r="F10" s="45">
        <v>7</v>
      </c>
      <c r="G10" s="45">
        <v>0</v>
      </c>
      <c r="H10" s="45">
        <v>0</v>
      </c>
      <c r="I10" s="45">
        <v>35</v>
      </c>
      <c r="J10" s="45">
        <v>0</v>
      </c>
      <c r="K10" s="38">
        <f>SUM(B10:J10)</f>
        <v>90</v>
      </c>
      <c r="L10"/>
      <c r="M10"/>
      <c r="N10"/>
    </row>
    <row r="11" spans="1:14" ht="16.5" customHeight="1">
      <c r="A11" s="44" t="s">
        <v>30</v>
      </c>
      <c r="B11" s="43">
        <v>87746</v>
      </c>
      <c r="C11" s="43">
        <v>63019</v>
      </c>
      <c r="D11" s="43">
        <v>92419</v>
      </c>
      <c r="E11" s="43">
        <v>43697</v>
      </c>
      <c r="F11" s="43">
        <v>72833</v>
      </c>
      <c r="G11" s="43">
        <v>74932</v>
      </c>
      <c r="H11" s="43">
        <v>91630</v>
      </c>
      <c r="I11" s="43">
        <v>112525</v>
      </c>
      <c r="J11" s="43">
        <v>27473</v>
      </c>
      <c r="K11" s="38">
        <f>SUM(B11:J11)</f>
        <v>666274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1.053948809780674</v>
      </c>
      <c r="C16" s="39">
        <v>1.150773500236183</v>
      </c>
      <c r="D16" s="39">
        <v>1.003034424678296</v>
      </c>
      <c r="E16" s="39">
        <v>1.284577172035556</v>
      </c>
      <c r="F16" s="39">
        <v>1.028614442154659</v>
      </c>
      <c r="G16" s="39">
        <v>1.132341196023942</v>
      </c>
      <c r="H16" s="39">
        <v>1.048208961214597</v>
      </c>
      <c r="I16" s="39">
        <v>1.020464629187929</v>
      </c>
      <c r="J16" s="39">
        <v>0.98772235869977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478897.95999999996</v>
      </c>
      <c r="C18" s="36">
        <f aca="true" t="shared" si="2" ref="C18:J18">SUM(C19:C27)</f>
        <v>430443.1</v>
      </c>
      <c r="D18" s="36">
        <f t="shared" si="2"/>
        <v>595299.42</v>
      </c>
      <c r="E18" s="36">
        <f t="shared" si="2"/>
        <v>320063.04000000004</v>
      </c>
      <c r="F18" s="36">
        <f t="shared" si="2"/>
        <v>435522.14999999997</v>
      </c>
      <c r="G18" s="36">
        <f t="shared" si="2"/>
        <v>473794.12</v>
      </c>
      <c r="H18" s="36">
        <f t="shared" si="2"/>
        <v>434829.80999999994</v>
      </c>
      <c r="I18" s="36">
        <f t="shared" si="2"/>
        <v>548063.21</v>
      </c>
      <c r="J18" s="36">
        <f t="shared" si="2"/>
        <v>137084.46</v>
      </c>
      <c r="K18" s="36">
        <f>SUM(B18:J18)</f>
        <v>3853997.27</v>
      </c>
      <c r="L18"/>
      <c r="M18"/>
      <c r="N18"/>
    </row>
    <row r="19" spans="1:14" ht="16.5" customHeight="1">
      <c r="A19" s="35" t="s">
        <v>27</v>
      </c>
      <c r="B19" s="61">
        <f>ROUND((B13+B14)*B7,2)</f>
        <v>430040.79</v>
      </c>
      <c r="C19" s="61">
        <f aca="true" t="shared" si="3" ref="C19:J19">ROUND((C13+C14)*C7,2)</f>
        <v>347598.19</v>
      </c>
      <c r="D19" s="61">
        <f t="shared" si="3"/>
        <v>555083.15</v>
      </c>
      <c r="E19" s="61">
        <f t="shared" si="3"/>
        <v>231469.1</v>
      </c>
      <c r="F19" s="61">
        <f t="shared" si="3"/>
        <v>400785.37</v>
      </c>
      <c r="G19" s="61">
        <f t="shared" si="3"/>
        <v>402030.86</v>
      </c>
      <c r="H19" s="61">
        <f t="shared" si="3"/>
        <v>387681.69</v>
      </c>
      <c r="I19" s="61">
        <f t="shared" si="3"/>
        <v>497439.62</v>
      </c>
      <c r="J19" s="61">
        <f t="shared" si="3"/>
        <v>133442.74</v>
      </c>
      <c r="K19" s="30">
        <f>SUM(B19:J19)</f>
        <v>3385571.51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23200.19</v>
      </c>
      <c r="C20" s="30">
        <f t="shared" si="4"/>
        <v>52408.6</v>
      </c>
      <c r="D20" s="30">
        <f t="shared" si="4"/>
        <v>1684.36</v>
      </c>
      <c r="E20" s="30">
        <f t="shared" si="4"/>
        <v>65870.82</v>
      </c>
      <c r="F20" s="30">
        <f t="shared" si="4"/>
        <v>11468.25</v>
      </c>
      <c r="G20" s="30">
        <f t="shared" si="4"/>
        <v>53205.24</v>
      </c>
      <c r="H20" s="30">
        <f t="shared" si="4"/>
        <v>18689.73</v>
      </c>
      <c r="I20" s="30">
        <f t="shared" si="4"/>
        <v>10179.92</v>
      </c>
      <c r="J20" s="30">
        <f t="shared" si="4"/>
        <v>-1638.36</v>
      </c>
      <c r="K20" s="30">
        <f aca="true" t="shared" si="5" ref="K18:K26">SUM(B20:J20)</f>
        <v>235068.75000000003</v>
      </c>
      <c r="L20"/>
      <c r="M20"/>
      <c r="N20"/>
    </row>
    <row r="21" spans="1:14" ht="16.5" customHeight="1">
      <c r="A21" s="18" t="s">
        <v>25</v>
      </c>
      <c r="B21" s="30">
        <v>21636.94</v>
      </c>
      <c r="C21" s="30">
        <v>24854.49</v>
      </c>
      <c r="D21" s="30">
        <v>30685.44</v>
      </c>
      <c r="E21" s="30">
        <v>17773.25</v>
      </c>
      <c r="F21" s="30">
        <v>19731.11</v>
      </c>
      <c r="G21" s="30">
        <v>14838.38</v>
      </c>
      <c r="H21" s="30">
        <v>23105.67</v>
      </c>
      <c r="I21" s="30">
        <v>34409.14</v>
      </c>
      <c r="J21" s="30">
        <v>9423.91</v>
      </c>
      <c r="K21" s="30">
        <f t="shared" si="5"/>
        <v>196458.33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1159.32</v>
      </c>
      <c r="C24" s="30">
        <v>1042.08</v>
      </c>
      <c r="D24" s="30">
        <v>1440.68</v>
      </c>
      <c r="E24" s="30">
        <v>776.35</v>
      </c>
      <c r="F24" s="30">
        <v>1055.11</v>
      </c>
      <c r="G24" s="30">
        <v>1148.9</v>
      </c>
      <c r="H24" s="30">
        <v>1052.5</v>
      </c>
      <c r="I24" s="30">
        <v>1328.66</v>
      </c>
      <c r="J24" s="30">
        <v>330.86</v>
      </c>
      <c r="K24" s="30">
        <f t="shared" si="5"/>
        <v>9334.460000000001</v>
      </c>
      <c r="L24"/>
      <c r="M24"/>
      <c r="N24"/>
    </row>
    <row r="25" spans="1:14" ht="16.5" customHeight="1">
      <c r="A25" s="62" t="s">
        <v>73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62" t="s">
        <v>74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-41624.54</v>
      </c>
      <c r="C29" s="30">
        <f t="shared" si="6"/>
        <v>-38482.24</v>
      </c>
      <c r="D29" s="30">
        <f t="shared" si="6"/>
        <v>-70292.75</v>
      </c>
      <c r="E29" s="30">
        <f t="shared" si="6"/>
        <v>-26079.410000000003</v>
      </c>
      <c r="F29" s="30">
        <f t="shared" si="6"/>
        <v>-35791.48</v>
      </c>
      <c r="G29" s="30">
        <f t="shared" si="6"/>
        <v>-24670.6</v>
      </c>
      <c r="H29" s="30">
        <f t="shared" si="6"/>
        <v>-24125.79</v>
      </c>
      <c r="I29" s="30">
        <f t="shared" si="6"/>
        <v>-47463.369999999995</v>
      </c>
      <c r="J29" s="30">
        <f t="shared" si="6"/>
        <v>-14356.2</v>
      </c>
      <c r="K29" s="30">
        <f aca="true" t="shared" si="7" ref="K29:K37">SUM(B29:J29)</f>
        <v>-322886.38000000006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-35178</v>
      </c>
      <c r="C30" s="30">
        <f t="shared" si="8"/>
        <v>-32687.6</v>
      </c>
      <c r="D30" s="30">
        <f t="shared" si="8"/>
        <v>-39899.2</v>
      </c>
      <c r="E30" s="30">
        <f t="shared" si="8"/>
        <v>-21762.4</v>
      </c>
      <c r="F30" s="30">
        <f t="shared" si="8"/>
        <v>-29924.4</v>
      </c>
      <c r="G30" s="30">
        <f t="shared" si="8"/>
        <v>-18282</v>
      </c>
      <c r="H30" s="30">
        <f t="shared" si="8"/>
        <v>-18273.2</v>
      </c>
      <c r="I30" s="30">
        <f t="shared" si="8"/>
        <v>-40075.2</v>
      </c>
      <c r="J30" s="30">
        <f t="shared" si="8"/>
        <v>-6036.8</v>
      </c>
      <c r="K30" s="30">
        <f t="shared" si="7"/>
        <v>-242118.8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-35178</v>
      </c>
      <c r="C31" s="30">
        <f aca="true" t="shared" si="9" ref="C31:J31">-ROUND((C9)*$E$3,2)</f>
        <v>-32687.6</v>
      </c>
      <c r="D31" s="30">
        <f t="shared" si="9"/>
        <v>-39899.2</v>
      </c>
      <c r="E31" s="30">
        <f t="shared" si="9"/>
        <v>-21762.4</v>
      </c>
      <c r="F31" s="30">
        <f t="shared" si="9"/>
        <v>-29924.4</v>
      </c>
      <c r="G31" s="30">
        <f t="shared" si="9"/>
        <v>-18282</v>
      </c>
      <c r="H31" s="30">
        <f t="shared" si="9"/>
        <v>-18273.2</v>
      </c>
      <c r="I31" s="30">
        <f t="shared" si="9"/>
        <v>-40075.2</v>
      </c>
      <c r="J31" s="30">
        <f t="shared" si="9"/>
        <v>-6036.8</v>
      </c>
      <c r="K31" s="30">
        <f t="shared" si="7"/>
        <v>-242118.8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-6446.54</v>
      </c>
      <c r="C35" s="27">
        <f t="shared" si="10"/>
        <v>-5794.64</v>
      </c>
      <c r="D35" s="27">
        <f t="shared" si="10"/>
        <v>-30393.550000000003</v>
      </c>
      <c r="E35" s="27">
        <f t="shared" si="10"/>
        <v>-4317.01</v>
      </c>
      <c r="F35" s="27">
        <f t="shared" si="10"/>
        <v>-5867.08</v>
      </c>
      <c r="G35" s="27">
        <f t="shared" si="10"/>
        <v>-6388.6</v>
      </c>
      <c r="H35" s="27">
        <f t="shared" si="10"/>
        <v>-5852.59</v>
      </c>
      <c r="I35" s="27">
        <f t="shared" si="10"/>
        <v>-7388.17</v>
      </c>
      <c r="J35" s="27">
        <f t="shared" si="10"/>
        <v>-8319.4</v>
      </c>
      <c r="K35" s="30">
        <f t="shared" si="7"/>
        <v>-80767.58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70</v>
      </c>
      <c r="B45" s="17">
        <v>-6446.54</v>
      </c>
      <c r="C45" s="17">
        <v>-5794.64</v>
      </c>
      <c r="D45" s="17">
        <v>-8011.1</v>
      </c>
      <c r="E45" s="17">
        <v>-4317.01</v>
      </c>
      <c r="F45" s="17">
        <v>-5867.08</v>
      </c>
      <c r="G45" s="17">
        <v>-6388.6</v>
      </c>
      <c r="H45" s="17">
        <v>-5852.59</v>
      </c>
      <c r="I45" s="17">
        <v>-7388.17</v>
      </c>
      <c r="J45" s="17">
        <v>-1839.8</v>
      </c>
      <c r="K45" s="17">
        <f>SUM(B45:J45)</f>
        <v>-51905.53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437273.42</v>
      </c>
      <c r="C49" s="27">
        <f>IF(C18+C29+C50&lt;0,0,C18+C29+C50)</f>
        <v>391960.86</v>
      </c>
      <c r="D49" s="27">
        <f>IF(D18+D29+D50&lt;0,0,D18+D29+D50)</f>
        <v>525006.67</v>
      </c>
      <c r="E49" s="27">
        <f>IF(E18+E29+E50&lt;0,0,E18+E29+E50)</f>
        <v>293983.63</v>
      </c>
      <c r="F49" s="27">
        <f>IF(F18+F29+F50&lt;0,0,F18+F29+F50)</f>
        <v>399730.67</v>
      </c>
      <c r="G49" s="27">
        <f>IF(G18+G29+G50&lt;0,0,G18+G29+G50)</f>
        <v>449123.52</v>
      </c>
      <c r="H49" s="27">
        <f>IF(H18+H29+H50&lt;0,0,H18+H29+H50)</f>
        <v>410704.01999999996</v>
      </c>
      <c r="I49" s="27">
        <f>IF(I18+I29+I50&lt;0,0,I18+I29+I50)</f>
        <v>500599.83999999997</v>
      </c>
      <c r="J49" s="27">
        <f>IF(J18+J29+J50&lt;0,0,J18+J29+J50)</f>
        <v>122728.26</v>
      </c>
      <c r="K49" s="20">
        <f>SUM(B49:J49)</f>
        <v>3531110.8899999997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437273.42</v>
      </c>
      <c r="C55" s="10">
        <f t="shared" si="11"/>
        <v>391960.85</v>
      </c>
      <c r="D55" s="10">
        <f t="shared" si="11"/>
        <v>525006.67</v>
      </c>
      <c r="E55" s="10">
        <f t="shared" si="11"/>
        <v>293983.63</v>
      </c>
      <c r="F55" s="10">
        <f t="shared" si="11"/>
        <v>399730.67</v>
      </c>
      <c r="G55" s="10">
        <f t="shared" si="11"/>
        <v>449123.52</v>
      </c>
      <c r="H55" s="10">
        <f t="shared" si="11"/>
        <v>410704.02</v>
      </c>
      <c r="I55" s="10">
        <f>SUM(I56:I68)</f>
        <v>500599.84</v>
      </c>
      <c r="J55" s="10">
        <f t="shared" si="11"/>
        <v>122728.26</v>
      </c>
      <c r="K55" s="5">
        <f>SUM(K56:K68)</f>
        <v>3531110.8799999994</v>
      </c>
      <c r="L55" s="9"/>
    </row>
    <row r="56" spans="1:11" ht="16.5" customHeight="1">
      <c r="A56" s="7" t="s">
        <v>57</v>
      </c>
      <c r="B56" s="8">
        <v>381914.61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381914.61</v>
      </c>
    </row>
    <row r="57" spans="1:11" ht="16.5" customHeight="1">
      <c r="A57" s="7" t="s">
        <v>58</v>
      </c>
      <c r="B57" s="8">
        <v>55358.81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55358.81</v>
      </c>
    </row>
    <row r="58" spans="1:11" ht="16.5" customHeight="1">
      <c r="A58" s="7" t="s">
        <v>4</v>
      </c>
      <c r="B58" s="6">
        <v>0</v>
      </c>
      <c r="C58" s="8">
        <v>391960.85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391960.85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525006.67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525006.67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293983.63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293983.63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399730.67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399730.67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449123.52</v>
      </c>
      <c r="H62" s="6">
        <v>0</v>
      </c>
      <c r="I62" s="6">
        <v>0</v>
      </c>
      <c r="J62" s="6">
        <v>0</v>
      </c>
      <c r="K62" s="5">
        <f t="shared" si="12"/>
        <v>449123.52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410704.02</v>
      </c>
      <c r="I63" s="6">
        <v>0</v>
      </c>
      <c r="J63" s="6">
        <v>0</v>
      </c>
      <c r="K63" s="5">
        <f t="shared" si="12"/>
        <v>410704.02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167951.25</v>
      </c>
      <c r="J65" s="6">
        <v>0</v>
      </c>
      <c r="K65" s="5">
        <f t="shared" si="12"/>
        <v>167951.25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332648.59</v>
      </c>
      <c r="J66" s="6">
        <v>0</v>
      </c>
      <c r="K66" s="5">
        <f t="shared" si="12"/>
        <v>332648.59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122728.26</v>
      </c>
      <c r="K67" s="5">
        <f t="shared" si="12"/>
        <v>122728.26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2022-07-14T17:47:10Z</dcterms:modified>
  <cp:category/>
  <cp:version/>
  <cp:contentType/>
  <cp:contentStatus/>
</cp:coreProperties>
</file>