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<sst xmlns="http://schemas.openxmlformats.org/spreadsheetml/2006/main" count="76" uniqueCount="75">
  <si>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</si>
  <si>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</si>
  <si>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</si>
  <si>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</si>
  <si>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</si>
  <si>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</si>
  <si>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</si>
  <si>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</si>
  <si>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</si>
  <si>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</si>
  <si>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</si>
  <si>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</si>
  <si>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</si>
  <si>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</si>
  <si>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</si>
  <si>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</si>
  <si>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</si>
  <si>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</si>
  <si>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</si>
  <si>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</si>
  <si>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</si>
  <si>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</si>
  <si>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</si>
  <si>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</si>
  <si>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</si>
  <si>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</si>
  <si>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</si>
  <si>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</si>
  <si>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</si>
  <si>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</si>
  <si>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</si>
  <si>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</si>
  <si>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</si>
  <si>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</si>
  <si>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</si>
  <si>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</si>
  <si>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</si>
  <si>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</si>
  <si>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</si>
  <si>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</si>
  <si>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</si>
  <si>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</si>
  <si>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</si>
  <si>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</si>
  <si>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</si>
  <si>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</si>
  <si>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</si>
  <si>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</si>
  <si>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</si>
  <si>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</si>
  <si>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</si>
  <si>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</si>
  <si>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</si>
  <si>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</si>
  <si>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</si>
  <si>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</si>
  <si>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</si>
  <si>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</si>
  <si>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</si>
  <si>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</si>
  <si>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</si>
  <si>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</si>
  <si>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</si>
  <si>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</si>
  <si>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</si>
  <si>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</si>
  <si>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</si>
  <si>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09/07/22 - VENCIMENTO 15/07/22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</si>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</sst>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154599</v>
      </c>
      <c r="C7" s="47">
        <f t="shared" si="0"/>
        <v>127326</v>
      </c>
      <c r="D7" s="47">
        <f t="shared" si="0"/>
        <v>179873</v>
      </c>
      <c r="E7" s="47">
        <f t="shared" si="0"/>
        <v>83306</v>
      </c>
      <c r="F7" s="47">
        <f t="shared" si="0"/>
        <v>115625</v>
      </c>
      <c r="G7" s="47">
        <f t="shared" si="0"/>
        <v>127862</v>
      </c>
      <c r="H7" s="47">
        <f t="shared" si="0"/>
        <v>148117</v>
      </c>
      <c r="I7" s="47">
        <f t="shared" si="0"/>
        <v>180172</v>
      </c>
      <c r="J7" s="47">
        <f t="shared" si="0"/>
        <v>41372</v>
      </c>
      <c r="K7" s="47">
        <f t="shared" si="0"/>
        <v>1158252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13096</v>
      </c>
      <c r="C8" s="45">
        <f t="shared" si="1"/>
        <v>13983</v>
      </c>
      <c r="D8" s="45">
        <f t="shared" si="1"/>
        <v>15198</v>
      </c>
      <c r="E8" s="45">
        <f t="shared" si="1"/>
        <v>8058</v>
      </c>
      <c r="F8" s="45">
        <f t="shared" si="1"/>
        <v>9036</v>
      </c>
      <c r="G8" s="45">
        <f t="shared" si="1"/>
        <v>6069</v>
      </c>
      <c r="H8" s="45">
        <f t="shared" si="1"/>
        <v>5397</v>
      </c>
      <c r="I8" s="45">
        <f t="shared" si="1"/>
        <v>12660</v>
      </c>
      <c r="J8" s="45">
        <f t="shared" si="1"/>
        <v>1668</v>
      </c>
      <c r="K8" s="38">
        <f>SUM(B8:J8)</f>
        <v>85165</v>
      </c>
      <c r="L8"/>
      <c r="M8"/>
      <c r="N8"/>
    </row>
    <row r="9" spans="1:14" ht="16.5" customHeight="1">
      <c r="A9" s="22" t="s">
        <v>32</v>
      </c>
      <c r="B9" s="45">
        <v>13079</v>
      </c>
      <c r="C9" s="45">
        <v>13978</v>
      </c>
      <c r="D9" s="45">
        <v>15195</v>
      </c>
      <c r="E9" s="45">
        <v>7938</v>
      </c>
      <c r="F9" s="45">
        <v>9032</v>
      </c>
      <c r="G9" s="45">
        <v>6068</v>
      </c>
      <c r="H9" s="45">
        <v>5397</v>
      </c>
      <c r="I9" s="45">
        <v>12616</v>
      </c>
      <c r="J9" s="45">
        <v>1668</v>
      </c>
      <c r="K9" s="38">
        <f>SUM(B9:J9)</f>
        <v>84971</v>
      </c>
      <c r="L9"/>
      <c r="M9"/>
      <c r="N9"/>
    </row>
    <row r="10" spans="1:14" ht="16.5" customHeight="1">
      <c r="A10" s="22" t="s">
        <v>31</v>
      </c>
      <c r="B10" s="45">
        <v>17</v>
      </c>
      <c r="C10" s="45">
        <v>5</v>
      </c>
      <c r="D10" s="45">
        <v>3</v>
      </c>
      <c r="E10" s="45">
        <v>120</v>
      </c>
      <c r="F10" s="45">
        <v>4</v>
      </c>
      <c r="G10" s="45">
        <v>1</v>
      </c>
      <c r="H10" s="45">
        <v>0</v>
      </c>
      <c r="I10" s="45">
        <v>44</v>
      </c>
      <c r="J10" s="45">
        <v>0</v>
      </c>
      <c r="K10" s="38">
        <f>SUM(B10:J10)</f>
        <v>194</v>
      </c>
      <c r="L10"/>
      <c r="M10"/>
      <c r="N10"/>
    </row>
    <row r="11" spans="1:14" ht="16.5" customHeight="1">
      <c r="A11" s="44" t="s">
        <v>30</v>
      </c>
      <c r="B11" s="43">
        <v>141503</v>
      </c>
      <c r="C11" s="43">
        <v>113343</v>
      </c>
      <c r="D11" s="43">
        <v>164675</v>
      </c>
      <c r="E11" s="43">
        <v>75248</v>
      </c>
      <c r="F11" s="43">
        <v>106589</v>
      </c>
      <c r="G11" s="43">
        <v>121793</v>
      </c>
      <c r="H11" s="43">
        <v>142720</v>
      </c>
      <c r="I11" s="43">
        <v>167512</v>
      </c>
      <c r="J11" s="43">
        <v>39704</v>
      </c>
      <c r="K11" s="38">
        <f>SUM(B11:J11)</f>
        <v>1073087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1.10535488678182</v>
      </c>
      <c r="C16" s="39">
        <v>1.164596956576595</v>
      </c>
      <c r="D16" s="39">
        <v>1.022769037961523</v>
      </c>
      <c r="E16" s="39">
        <v>1.324484728470148</v>
      </c>
      <c r="F16" s="39">
        <v>1.03198695821088</v>
      </c>
      <c r="G16" s="39">
        <v>1.118867811031252</v>
      </c>
      <c r="H16" s="39">
        <v>1.064305239537999</v>
      </c>
      <c r="I16" s="39">
        <v>1.054666457783825</v>
      </c>
      <c r="J16" s="39">
        <v>1.01035319550195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796635.1</v>
      </c>
      <c r="C18" s="36">
        <f aca="true" t="shared" si="2" ref="C18:J18">SUM(C19:C27)</f>
        <v>773660.5700000001</v>
      </c>
      <c r="D18" s="36">
        <f t="shared" si="2"/>
        <v>1054275.46</v>
      </c>
      <c r="E18" s="36">
        <f t="shared" si="2"/>
        <v>549821.9499999998</v>
      </c>
      <c r="F18" s="36">
        <f t="shared" si="2"/>
        <v>629765.2900000002</v>
      </c>
      <c r="G18" s="36">
        <f t="shared" si="2"/>
        <v>755839</v>
      </c>
      <c r="H18" s="36">
        <f t="shared" si="2"/>
        <v>675144.55</v>
      </c>
      <c r="I18" s="36">
        <f t="shared" si="2"/>
        <v>825247.7399999999</v>
      </c>
      <c r="J18" s="36">
        <f t="shared" si="2"/>
        <v>200278.46999999997</v>
      </c>
      <c r="K18" s="36">
        <f>SUM(B18:J18)</f>
        <v>6260668.129999999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694319.57</v>
      </c>
      <c r="C19" s="61">
        <f aca="true" t="shared" si="3" ref="C19:J19">ROUND((C13+C14)*C7,2)</f>
        <v>628213.75</v>
      </c>
      <c r="D19" s="61">
        <f t="shared" si="3"/>
        <v>983815.37</v>
      </c>
      <c r="E19" s="61">
        <f t="shared" si="3"/>
        <v>396153.35</v>
      </c>
      <c r="F19" s="61">
        <f t="shared" si="3"/>
        <v>581871.25</v>
      </c>
      <c r="G19" s="61">
        <f t="shared" si="3"/>
        <v>649973.69</v>
      </c>
      <c r="H19" s="61">
        <f t="shared" si="3"/>
        <v>599503.56</v>
      </c>
      <c r="I19" s="61">
        <f t="shared" si="3"/>
        <v>736633.22</v>
      </c>
      <c r="J19" s="61">
        <f t="shared" si="3"/>
        <v>191395.15</v>
      </c>
      <c r="K19" s="30">
        <f>SUM(B19:J19)</f>
        <v>5461878.91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73149.96</v>
      </c>
      <c r="C20" s="30">
        <f t="shared" si="4"/>
        <v>103402.07</v>
      </c>
      <c r="D20" s="30">
        <f t="shared" si="4"/>
        <v>22400.53</v>
      </c>
      <c r="E20" s="30">
        <f t="shared" si="4"/>
        <v>128545.71</v>
      </c>
      <c r="F20" s="30">
        <f t="shared" si="4"/>
        <v>18612.29</v>
      </c>
      <c r="G20" s="30">
        <f t="shared" si="4"/>
        <v>77260.95</v>
      </c>
      <c r="H20" s="30">
        <f t="shared" si="4"/>
        <v>38551.22</v>
      </c>
      <c r="I20" s="30">
        <f t="shared" si="4"/>
        <v>40269.13</v>
      </c>
      <c r="J20" s="30">
        <f t="shared" si="4"/>
        <v>1981.55</v>
      </c>
      <c r="K20" s="30">
        <f aca="true" t="shared" si="5" ref="K18:K27">SUM(B20:J20)</f>
        <v>504173.41</v>
      </c>
      <c r="L20"/>
      <c r="M20"/>
      <c r="N20"/>
    </row>
    <row r="21" spans="1:14" ht="16.5" customHeight="1">
      <c r="A21" s="18" t="s">
        <v>25</v>
      </c>
      <c r="B21" s="30">
        <v>25122.08</v>
      </c>
      <c r="C21" s="30">
        <v>36356.11</v>
      </c>
      <c r="D21" s="30">
        <v>40090.64</v>
      </c>
      <c r="E21" s="30">
        <v>20133.94</v>
      </c>
      <c r="F21" s="30">
        <v>25864.17</v>
      </c>
      <c r="G21" s="30">
        <v>24913.38</v>
      </c>
      <c r="H21" s="30">
        <v>31789.15</v>
      </c>
      <c r="I21" s="30">
        <v>42415.07</v>
      </c>
      <c r="J21" s="30">
        <v>11079.47</v>
      </c>
      <c r="K21" s="30">
        <f t="shared" si="5"/>
        <v>257764.01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1182.77</v>
      </c>
      <c r="C24" s="30">
        <v>1148.9</v>
      </c>
      <c r="D24" s="30">
        <v>1563.13</v>
      </c>
      <c r="E24" s="30">
        <v>815.43</v>
      </c>
      <c r="F24" s="30">
        <v>935.27</v>
      </c>
      <c r="G24" s="30">
        <v>1120.24</v>
      </c>
      <c r="H24" s="30">
        <v>1000.4</v>
      </c>
      <c r="I24" s="30">
        <v>1224.45</v>
      </c>
      <c r="J24" s="30">
        <v>296.99</v>
      </c>
      <c r="K24" s="30">
        <f t="shared" si="5"/>
        <v>9287.58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-64124.52</v>
      </c>
      <c r="C29" s="30">
        <f t="shared" si="6"/>
        <v>-67891.8</v>
      </c>
      <c r="D29" s="30">
        <f t="shared" si="6"/>
        <v>-97932.42</v>
      </c>
      <c r="E29" s="30">
        <f t="shared" si="6"/>
        <v>-39461.509999999995</v>
      </c>
      <c r="F29" s="30">
        <f t="shared" si="6"/>
        <v>-44941.490000000005</v>
      </c>
      <c r="G29" s="30">
        <f t="shared" si="6"/>
        <v>-32928.44</v>
      </c>
      <c r="H29" s="30">
        <f t="shared" si="6"/>
        <v>-29309.66</v>
      </c>
      <c r="I29" s="30">
        <f t="shared" si="6"/>
        <v>-62319.11</v>
      </c>
      <c r="J29" s="30">
        <f t="shared" si="6"/>
        <v>-15470.27</v>
      </c>
      <c r="K29" s="30">
        <f aca="true" t="shared" si="7" ref="K29:K37">SUM(B29:J29)</f>
        <v>-454379.22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-57547.6</v>
      </c>
      <c r="C30" s="30">
        <f t="shared" si="8"/>
        <v>-61503.2</v>
      </c>
      <c r="D30" s="30">
        <f t="shared" si="8"/>
        <v>-66858</v>
      </c>
      <c r="E30" s="30">
        <f t="shared" si="8"/>
        <v>-34927.2</v>
      </c>
      <c r="F30" s="30">
        <f t="shared" si="8"/>
        <v>-39740.8</v>
      </c>
      <c r="G30" s="30">
        <f t="shared" si="8"/>
        <v>-26699.2</v>
      </c>
      <c r="H30" s="30">
        <f t="shared" si="8"/>
        <v>-23746.8</v>
      </c>
      <c r="I30" s="30">
        <f t="shared" si="8"/>
        <v>-55510.4</v>
      </c>
      <c r="J30" s="30">
        <f t="shared" si="8"/>
        <v>-7339.2</v>
      </c>
      <c r="K30" s="30">
        <f t="shared" si="7"/>
        <v>-373872.4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-57547.6</v>
      </c>
      <c r="C31" s="30">
        <f aca="true" t="shared" si="9" ref="C31:J31">-ROUND((C9)*$E$3,2)</f>
        <v>-61503.2</v>
      </c>
      <c r="D31" s="30">
        <f t="shared" si="9"/>
        <v>-66858</v>
      </c>
      <c r="E31" s="30">
        <f t="shared" si="9"/>
        <v>-34927.2</v>
      </c>
      <c r="F31" s="30">
        <f t="shared" si="9"/>
        <v>-39740.8</v>
      </c>
      <c r="G31" s="30">
        <f t="shared" si="9"/>
        <v>-26699.2</v>
      </c>
      <c r="H31" s="30">
        <f t="shared" si="9"/>
        <v>-23746.8</v>
      </c>
      <c r="I31" s="30">
        <f t="shared" si="9"/>
        <v>-55510.4</v>
      </c>
      <c r="J31" s="30">
        <f t="shared" si="9"/>
        <v>-7339.2</v>
      </c>
      <c r="K31" s="30">
        <f t="shared" si="7"/>
        <v>-373872.4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-6576.92</v>
      </c>
      <c r="C35" s="27">
        <f t="shared" si="10"/>
        <v>-6388.6</v>
      </c>
      <c r="D35" s="27">
        <f t="shared" si="10"/>
        <v>-31074.42</v>
      </c>
      <c r="E35" s="27">
        <f t="shared" si="10"/>
        <v>-4534.31</v>
      </c>
      <c r="F35" s="27">
        <f t="shared" si="10"/>
        <v>-5200.69</v>
      </c>
      <c r="G35" s="27">
        <f t="shared" si="10"/>
        <v>-6229.24</v>
      </c>
      <c r="H35" s="27">
        <f t="shared" si="10"/>
        <v>-5562.86</v>
      </c>
      <c r="I35" s="27">
        <f t="shared" si="10"/>
        <v>-6808.71</v>
      </c>
      <c r="J35" s="27">
        <f t="shared" si="10"/>
        <v>-8131.070000000001</v>
      </c>
      <c r="K35" s="30">
        <f t="shared" si="7"/>
        <v>-80506.82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70</v>
      </c>
      <c r="B45" s="17">
        <v>-6576.92</v>
      </c>
      <c r="C45" s="17">
        <v>-6388.6</v>
      </c>
      <c r="D45" s="17">
        <v>-8691.97</v>
      </c>
      <c r="E45" s="17">
        <v>-4534.31</v>
      </c>
      <c r="F45" s="17">
        <v>-5200.69</v>
      </c>
      <c r="G45" s="17">
        <v>-6229.24</v>
      </c>
      <c r="H45" s="17">
        <v>-5562.86</v>
      </c>
      <c r="I45" s="17">
        <v>-6808.71</v>
      </c>
      <c r="J45" s="17">
        <v>-1651.47</v>
      </c>
      <c r="K45" s="17">
        <f>SUM(B45:J45)</f>
        <v>-51644.77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732510.58</v>
      </c>
      <c r="C49" s="27">
        <f>IF(C18+C29+C50&lt;0,0,C18+C29+C50)</f>
        <v>705768.77</v>
      </c>
      <c r="D49" s="27">
        <f>IF(D18+D29+D50&lt;0,0,D18+D29+D50)</f>
        <v>956343.0399999999</v>
      </c>
      <c r="E49" s="27">
        <f>IF(E18+E29+E50&lt;0,0,E18+E29+E50)</f>
        <v>510360.4399999998</v>
      </c>
      <c r="F49" s="27">
        <f>IF(F18+F29+F50&lt;0,0,F18+F29+F50)</f>
        <v>584823.8000000002</v>
      </c>
      <c r="G49" s="27">
        <f>IF(G18+G29+G50&lt;0,0,G18+G29+G50)</f>
        <v>722910.56</v>
      </c>
      <c r="H49" s="27">
        <f>IF(H18+H29+H50&lt;0,0,H18+H29+H50)</f>
        <v>645834.89</v>
      </c>
      <c r="I49" s="27">
        <f>IF(I18+I29+I50&lt;0,0,I18+I29+I50)</f>
        <v>762928.6299999999</v>
      </c>
      <c r="J49" s="27">
        <f>IF(J18+J29+J50&lt;0,0,J18+J29+J50)</f>
        <v>184808.19999999998</v>
      </c>
      <c r="K49" s="20">
        <f>SUM(B49:J49)</f>
        <v>5806288.91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732510.57</v>
      </c>
      <c r="C55" s="10">
        <f t="shared" si="11"/>
        <v>705768.77</v>
      </c>
      <c r="D55" s="10">
        <f t="shared" si="11"/>
        <v>956343.05</v>
      </c>
      <c r="E55" s="10">
        <f t="shared" si="11"/>
        <v>510360.44</v>
      </c>
      <c r="F55" s="10">
        <f t="shared" si="11"/>
        <v>584823.8</v>
      </c>
      <c r="G55" s="10">
        <f t="shared" si="11"/>
        <v>722910.56</v>
      </c>
      <c r="H55" s="10">
        <f t="shared" si="11"/>
        <v>645834.89</v>
      </c>
      <c r="I55" s="10">
        <f>SUM(I56:I68)</f>
        <v>762928.63</v>
      </c>
      <c r="J55" s="10">
        <f t="shared" si="11"/>
        <v>184808.2</v>
      </c>
      <c r="K55" s="5">
        <f>SUM(K56:K68)</f>
        <v>5806288.909999999</v>
      </c>
      <c r="L55" s="9"/>
    </row>
    <row r="56" spans="1:11" ht="16.5" customHeight="1">
      <c r="A56" s="7" t="s">
        <v>57</v>
      </c>
      <c r="B56" s="8">
        <v>640433.99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640433.99</v>
      </c>
    </row>
    <row r="57" spans="1:11" ht="16.5" customHeight="1">
      <c r="A57" s="7" t="s">
        <v>58</v>
      </c>
      <c r="B57" s="8">
        <v>92076.58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92076.58</v>
      </c>
    </row>
    <row r="58" spans="1:11" ht="16.5" customHeight="1">
      <c r="A58" s="7" t="s">
        <v>4</v>
      </c>
      <c r="B58" s="6">
        <v>0</v>
      </c>
      <c r="C58" s="8">
        <v>705768.77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705768.77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956343.05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956343.05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510360.44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510360.44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584823.8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584823.8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722910.56</v>
      </c>
      <c r="H62" s="6">
        <v>0</v>
      </c>
      <c r="I62" s="6">
        <v>0</v>
      </c>
      <c r="J62" s="6">
        <v>0</v>
      </c>
      <c r="K62" s="5">
        <f t="shared" si="12"/>
        <v>722910.56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645834.89</v>
      </c>
      <c r="I63" s="6">
        <v>0</v>
      </c>
      <c r="J63" s="6">
        <v>0</v>
      </c>
      <c r="K63" s="5">
        <f t="shared" si="12"/>
        <v>645834.89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289226.24</v>
      </c>
      <c r="J65" s="6">
        <v>0</v>
      </c>
      <c r="K65" s="5">
        <f t="shared" si="12"/>
        <v>289226.24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473702.39</v>
      </c>
      <c r="J66" s="6">
        <v>0</v>
      </c>
      <c r="K66" s="5">
        <f t="shared" si="12"/>
        <v>473702.39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184808.2</v>
      </c>
      <c r="K67" s="5">
        <f t="shared" si="12"/>
        <v>184808.2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2022-07-14T17:45:34Z</dcterms:modified>
  <cp:category/>
  <cp:version/>
  <cp:contentType/>
  <cp:contentStatus/>
</cp:coreProperties>
</file>