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<sst xmlns="http://schemas.openxmlformats.org/spreadsheetml/2006/main" count="76" uniqueCount="75">
  <si>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</si>
  <si>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</si>
  <si>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</si>
  <si>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</si>
  <si>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</si>
  <si>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</si>
  <si>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</si>
  <si>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</si>
  <si>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</si>
  <si>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</si>
  <si>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</si>
  <si>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</si>
  <si>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</si>
  <si>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</si>
  <si>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</si>
  <si>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</si>
  <si>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</si>
  <si>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</si>
  <si>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</si>
  <si>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</si>
  <si>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</si>
  <si>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</si>
  <si>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</si>
  <si>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</si>
  <si>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</si>
  <si>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</si>
  <si>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</si>
  <si>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</si>
  <si>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</si>
  <si>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</si>
  <si>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</si>
  <si>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</si>
  <si>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</si>
  <si>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</si>
  <si>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</si>
  <si>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</si>
  <si>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</si>
  <si>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</si>
  <si>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</si>
  <si>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</si>
  <si>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</si>
  <si>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</si>
  <si>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</si>
  <si>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</si>
  <si>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</si>
  <si>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</si>
  <si>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</si>
  <si>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</si>
  <si>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</si>
  <si>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</si>
  <si>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</si>
  <si>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</si>
  <si>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</si>
  <si>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</si>
  <si>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</si>
  <si>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</si>
  <si>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</si>
  <si>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</si>
  <si>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</si>
  <si>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</si>
  <si>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</si>
  <si>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</si>
  <si>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</si>
  <si>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</si>
  <si>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</si>
  <si>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</si>
  <si>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</si>
  <si>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07/07/22 - VENCIMENTO 14/07/22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</si>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</sst>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311152</v>
      </c>
      <c r="C7" s="47">
        <f t="shared" si="0"/>
        <v>258367</v>
      </c>
      <c r="D7" s="47">
        <f t="shared" si="0"/>
        <v>326411</v>
      </c>
      <c r="E7" s="47">
        <f t="shared" si="0"/>
        <v>177243</v>
      </c>
      <c r="F7" s="47">
        <f t="shared" si="0"/>
        <v>213913</v>
      </c>
      <c r="G7" s="47">
        <f t="shared" si="0"/>
        <v>217510</v>
      </c>
      <c r="H7" s="47">
        <f t="shared" si="0"/>
        <v>235890</v>
      </c>
      <c r="I7" s="47">
        <f t="shared" si="0"/>
        <v>349958</v>
      </c>
      <c r="J7" s="47">
        <f t="shared" si="0"/>
        <v>117336</v>
      </c>
      <c r="K7" s="47">
        <f t="shared" si="0"/>
        <v>2207780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18659</v>
      </c>
      <c r="C8" s="45">
        <f t="shared" si="1"/>
        <v>18340</v>
      </c>
      <c r="D8" s="45">
        <f t="shared" si="1"/>
        <v>19015</v>
      </c>
      <c r="E8" s="45">
        <f t="shared" si="1"/>
        <v>12119</v>
      </c>
      <c r="F8" s="45">
        <f t="shared" si="1"/>
        <v>13191</v>
      </c>
      <c r="G8" s="45">
        <f t="shared" si="1"/>
        <v>7196</v>
      </c>
      <c r="H8" s="45">
        <f t="shared" si="1"/>
        <v>6400</v>
      </c>
      <c r="I8" s="45">
        <f t="shared" si="1"/>
        <v>19513</v>
      </c>
      <c r="J8" s="45">
        <f t="shared" si="1"/>
        <v>3928</v>
      </c>
      <c r="K8" s="38">
        <f>SUM(B8:J8)</f>
        <v>118361</v>
      </c>
      <c r="L8"/>
      <c r="M8"/>
      <c r="N8"/>
    </row>
    <row r="9" spans="1:14" ht="16.5" customHeight="1">
      <c r="A9" s="22" t="s">
        <v>32</v>
      </c>
      <c r="B9" s="45">
        <v>18598</v>
      </c>
      <c r="C9" s="45">
        <v>18335</v>
      </c>
      <c r="D9" s="45">
        <v>19008</v>
      </c>
      <c r="E9" s="45">
        <v>11996</v>
      </c>
      <c r="F9" s="45">
        <v>13176</v>
      </c>
      <c r="G9" s="45">
        <v>7194</v>
      </c>
      <c r="H9" s="45">
        <v>6400</v>
      </c>
      <c r="I9" s="45">
        <v>19433</v>
      </c>
      <c r="J9" s="45">
        <v>3928</v>
      </c>
      <c r="K9" s="38">
        <f>SUM(B9:J9)</f>
        <v>118068</v>
      </c>
      <c r="L9"/>
      <c r="M9"/>
      <c r="N9"/>
    </row>
    <row r="10" spans="1:14" ht="16.5" customHeight="1">
      <c r="A10" s="22" t="s">
        <v>31</v>
      </c>
      <c r="B10" s="45">
        <v>61</v>
      </c>
      <c r="C10" s="45">
        <v>5</v>
      </c>
      <c r="D10" s="45">
        <v>7</v>
      </c>
      <c r="E10" s="45">
        <v>123</v>
      </c>
      <c r="F10" s="45">
        <v>15</v>
      </c>
      <c r="G10" s="45">
        <v>2</v>
      </c>
      <c r="H10" s="45">
        <v>0</v>
      </c>
      <c r="I10" s="45">
        <v>80</v>
      </c>
      <c r="J10" s="45">
        <v>0</v>
      </c>
      <c r="K10" s="38">
        <f>SUM(B10:J10)</f>
        <v>293</v>
      </c>
      <c r="L10"/>
      <c r="M10"/>
      <c r="N10"/>
    </row>
    <row r="11" spans="1:14" ht="16.5" customHeight="1">
      <c r="A11" s="44" t="s">
        <v>30</v>
      </c>
      <c r="B11" s="43">
        <v>292493</v>
      </c>
      <c r="C11" s="43">
        <v>240027</v>
      </c>
      <c r="D11" s="43">
        <v>307396</v>
      </c>
      <c r="E11" s="43">
        <v>165124</v>
      </c>
      <c r="F11" s="43">
        <v>200722</v>
      </c>
      <c r="G11" s="43">
        <v>210314</v>
      </c>
      <c r="H11" s="43">
        <v>229490</v>
      </c>
      <c r="I11" s="43">
        <v>330445</v>
      </c>
      <c r="J11" s="43">
        <v>113408</v>
      </c>
      <c r="K11" s="38">
        <f>SUM(B11:J11)</f>
        <v>2089419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1.107403781477589</v>
      </c>
      <c r="C16" s="39">
        <v>1.146616294969038</v>
      </c>
      <c r="D16" s="39">
        <v>1.017510383494557</v>
      </c>
      <c r="E16" s="39">
        <v>1.324067994876518</v>
      </c>
      <c r="F16" s="39">
        <v>1.03393090996699</v>
      </c>
      <c r="G16" s="39">
        <v>1.10795899729093</v>
      </c>
      <c r="H16" s="39">
        <v>1.150166033865632</v>
      </c>
      <c r="I16" s="39">
        <v>1.061832445421968</v>
      </c>
      <c r="J16" s="39">
        <v>1.007049939856836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1598975.5799999998</v>
      </c>
      <c r="C18" s="36">
        <f aca="true" t="shared" si="2" ref="C18:J18">SUM(C19:C27)</f>
        <v>1518433.9000000001</v>
      </c>
      <c r="D18" s="36">
        <f t="shared" si="2"/>
        <v>1879258.1800000002</v>
      </c>
      <c r="E18" s="36">
        <f t="shared" si="2"/>
        <v>1155281.55</v>
      </c>
      <c r="F18" s="36">
        <f t="shared" si="2"/>
        <v>1153568.2200000002</v>
      </c>
      <c r="G18" s="36">
        <f t="shared" si="2"/>
        <v>1261152.5899999999</v>
      </c>
      <c r="H18" s="36">
        <f t="shared" si="2"/>
        <v>1140285.6100000003</v>
      </c>
      <c r="I18" s="36">
        <f t="shared" si="2"/>
        <v>1596450.5300000003</v>
      </c>
      <c r="J18" s="36">
        <f t="shared" si="2"/>
        <v>560070.0800000001</v>
      </c>
      <c r="K18" s="36">
        <f>SUM(B18:J18)</f>
        <v>11863476.24</v>
      </c>
      <c r="L18"/>
      <c r="M18"/>
      <c r="N18"/>
    </row>
    <row r="19" spans="1:14" ht="16.5" customHeight="1">
      <c r="A19" s="35" t="s">
        <v>27</v>
      </c>
      <c r="B19" s="61">
        <f>ROUND((B13+B14)*B7,2)</f>
        <v>1397414.75</v>
      </c>
      <c r="C19" s="61">
        <f aca="true" t="shared" si="3" ref="C19:J19">ROUND((C13+C14)*C7,2)</f>
        <v>1274756.94</v>
      </c>
      <c r="D19" s="61">
        <f t="shared" si="3"/>
        <v>1785304.96</v>
      </c>
      <c r="E19" s="61">
        <f t="shared" si="3"/>
        <v>842861.36</v>
      </c>
      <c r="F19" s="61">
        <f t="shared" si="3"/>
        <v>1076495.78</v>
      </c>
      <c r="G19" s="61">
        <f t="shared" si="3"/>
        <v>1105690.33</v>
      </c>
      <c r="H19" s="61">
        <f t="shared" si="3"/>
        <v>954764.78</v>
      </c>
      <c r="I19" s="61">
        <f t="shared" si="3"/>
        <v>1430803.28</v>
      </c>
      <c r="J19" s="61">
        <f t="shared" si="3"/>
        <v>542819.8</v>
      </c>
      <c r="K19" s="30">
        <f>SUM(B19:J19)</f>
        <v>10410911.98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150087.63</v>
      </c>
      <c r="C20" s="30">
        <f t="shared" si="4"/>
        <v>186900.14</v>
      </c>
      <c r="D20" s="30">
        <f t="shared" si="4"/>
        <v>31261.37</v>
      </c>
      <c r="E20" s="30">
        <f t="shared" si="4"/>
        <v>273144.39</v>
      </c>
      <c r="F20" s="30">
        <f t="shared" si="4"/>
        <v>36526.48</v>
      </c>
      <c r="G20" s="30">
        <f t="shared" si="4"/>
        <v>119369.22</v>
      </c>
      <c r="H20" s="30">
        <f t="shared" si="4"/>
        <v>143373.24</v>
      </c>
      <c r="I20" s="30">
        <f t="shared" si="4"/>
        <v>88470.07</v>
      </c>
      <c r="J20" s="30">
        <f t="shared" si="4"/>
        <v>3826.85</v>
      </c>
      <c r="K20" s="30">
        <f aca="true" t="shared" si="5" ref="K18:K26">SUM(B20:J20)</f>
        <v>1032959.39</v>
      </c>
      <c r="L20"/>
      <c r="M20"/>
      <c r="N20"/>
    </row>
    <row r="21" spans="1:14" ht="16.5" customHeight="1">
      <c r="A21" s="18" t="s">
        <v>25</v>
      </c>
      <c r="B21" s="30">
        <v>47289.03</v>
      </c>
      <c r="C21" s="30">
        <v>50978.76</v>
      </c>
      <c r="D21" s="30">
        <v>54730.75</v>
      </c>
      <c r="E21" s="30">
        <v>34146.17</v>
      </c>
      <c r="F21" s="30">
        <v>37107.54</v>
      </c>
      <c r="G21" s="30">
        <v>32477.61</v>
      </c>
      <c r="H21" s="30">
        <v>36904.28</v>
      </c>
      <c r="I21" s="30">
        <v>71150.47</v>
      </c>
      <c r="J21" s="30">
        <v>17434.39</v>
      </c>
      <c r="K21" s="30">
        <f t="shared" si="5"/>
        <v>382219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1323.45</v>
      </c>
      <c r="C24" s="30">
        <v>1258.32</v>
      </c>
      <c r="D24" s="30">
        <v>1555.31</v>
      </c>
      <c r="E24" s="30">
        <v>956.11</v>
      </c>
      <c r="F24" s="30">
        <v>956.11</v>
      </c>
      <c r="G24" s="30">
        <v>1044.69</v>
      </c>
      <c r="H24" s="30">
        <v>943.09</v>
      </c>
      <c r="I24" s="30">
        <v>1320.84</v>
      </c>
      <c r="J24" s="30">
        <v>463.73</v>
      </c>
      <c r="K24" s="30">
        <f t="shared" si="5"/>
        <v>9821.65</v>
      </c>
      <c r="L24"/>
      <c r="M24"/>
      <c r="N24"/>
    </row>
    <row r="25" spans="1:14" ht="16.5" customHeight="1">
      <c r="A25" s="62" t="s">
        <v>73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2" t="s">
        <v>74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-149800.87</v>
      </c>
      <c r="C29" s="30">
        <f t="shared" si="6"/>
        <v>-95418.88</v>
      </c>
      <c r="D29" s="30">
        <f t="shared" si="6"/>
        <v>-137143.50999999998</v>
      </c>
      <c r="E29" s="30">
        <f t="shared" si="6"/>
        <v>-122533.97</v>
      </c>
      <c r="F29" s="30">
        <f t="shared" si="6"/>
        <v>-63290.990000000005</v>
      </c>
      <c r="G29" s="30">
        <f t="shared" si="6"/>
        <v>-112452.87</v>
      </c>
      <c r="H29" s="30">
        <f t="shared" si="6"/>
        <v>-47923.37</v>
      </c>
      <c r="I29" s="30">
        <f t="shared" si="6"/>
        <v>-115508.03</v>
      </c>
      <c r="J29" s="30">
        <f t="shared" si="6"/>
        <v>-33331.54</v>
      </c>
      <c r="K29" s="30">
        <f aca="true" t="shared" si="7" ref="K29:K37">SUM(B29:J29)</f>
        <v>-877404.03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-142441.66999999998</v>
      </c>
      <c r="C30" s="30">
        <f t="shared" si="8"/>
        <v>-88421.85</v>
      </c>
      <c r="D30" s="30">
        <f t="shared" si="8"/>
        <v>-106112.54999999999</v>
      </c>
      <c r="E30" s="30">
        <f t="shared" si="8"/>
        <v>-117217.38</v>
      </c>
      <c r="F30" s="30">
        <f t="shared" si="8"/>
        <v>-57974.4</v>
      </c>
      <c r="G30" s="30">
        <f t="shared" si="8"/>
        <v>-106643.73999999999</v>
      </c>
      <c r="H30" s="30">
        <f t="shared" si="8"/>
        <v>-42679.22</v>
      </c>
      <c r="I30" s="30">
        <f t="shared" si="8"/>
        <v>-108163.31999999999</v>
      </c>
      <c r="J30" s="30">
        <f t="shared" si="8"/>
        <v>-24273.32</v>
      </c>
      <c r="K30" s="30">
        <f t="shared" si="7"/>
        <v>-793927.4499999998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-81831.2</v>
      </c>
      <c r="C31" s="30">
        <f aca="true" t="shared" si="9" ref="C31:J31">-ROUND((C9)*$E$3,2)</f>
        <v>-80674</v>
      </c>
      <c r="D31" s="30">
        <f t="shared" si="9"/>
        <v>-83635.2</v>
      </c>
      <c r="E31" s="30">
        <f t="shared" si="9"/>
        <v>-52782.4</v>
      </c>
      <c r="F31" s="30">
        <f t="shared" si="9"/>
        <v>-57974.4</v>
      </c>
      <c r="G31" s="30">
        <f t="shared" si="9"/>
        <v>-31653.6</v>
      </c>
      <c r="H31" s="30">
        <f t="shared" si="9"/>
        <v>-28160</v>
      </c>
      <c r="I31" s="30">
        <f t="shared" si="9"/>
        <v>-85505.2</v>
      </c>
      <c r="J31" s="30">
        <f t="shared" si="9"/>
        <v>-17283.2</v>
      </c>
      <c r="K31" s="30">
        <f t="shared" si="7"/>
        <v>-519499.20000000007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-60610.47</v>
      </c>
      <c r="C34" s="30">
        <v>-7747.85</v>
      </c>
      <c r="D34" s="30">
        <v>-22477.35</v>
      </c>
      <c r="E34" s="30">
        <v>-64434.98</v>
      </c>
      <c r="F34" s="26">
        <v>0</v>
      </c>
      <c r="G34" s="30">
        <v>-74990.14</v>
      </c>
      <c r="H34" s="30">
        <v>-14519.22</v>
      </c>
      <c r="I34" s="30">
        <v>-22658.12</v>
      </c>
      <c r="J34" s="30">
        <v>-6990.12</v>
      </c>
      <c r="K34" s="30">
        <f t="shared" si="7"/>
        <v>-274428.25000000006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-7359.2</v>
      </c>
      <c r="C35" s="27">
        <f t="shared" si="10"/>
        <v>-6997.03</v>
      </c>
      <c r="D35" s="27">
        <f t="shared" si="10"/>
        <v>-31030.96</v>
      </c>
      <c r="E35" s="27">
        <f t="shared" si="10"/>
        <v>-5316.59</v>
      </c>
      <c r="F35" s="27">
        <f t="shared" si="10"/>
        <v>-5316.59</v>
      </c>
      <c r="G35" s="27">
        <f t="shared" si="10"/>
        <v>-5809.13</v>
      </c>
      <c r="H35" s="27">
        <f t="shared" si="10"/>
        <v>-5244.15</v>
      </c>
      <c r="I35" s="27">
        <f t="shared" si="10"/>
        <v>-7344.71</v>
      </c>
      <c r="J35" s="27">
        <f t="shared" si="10"/>
        <v>-9058.220000000001</v>
      </c>
      <c r="K35" s="30">
        <f t="shared" si="7"/>
        <v>-83476.58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70</v>
      </c>
      <c r="B45" s="17">
        <v>-7359.2</v>
      </c>
      <c r="C45" s="17">
        <v>-6997.03</v>
      </c>
      <c r="D45" s="17">
        <v>-8648.51</v>
      </c>
      <c r="E45" s="17">
        <v>-5316.59</v>
      </c>
      <c r="F45" s="17">
        <v>-5316.59</v>
      </c>
      <c r="G45" s="17">
        <v>-5809.13</v>
      </c>
      <c r="H45" s="17">
        <v>-5244.15</v>
      </c>
      <c r="I45" s="17">
        <v>-7344.71</v>
      </c>
      <c r="J45" s="17">
        <v>-2578.62</v>
      </c>
      <c r="K45" s="17">
        <f>SUM(B45:J45)</f>
        <v>-54614.53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1449174.71</v>
      </c>
      <c r="C49" s="27">
        <f>IF(C18+C29+C50&lt;0,0,C18+C29+C50)</f>
        <v>1423015.02</v>
      </c>
      <c r="D49" s="27">
        <f>IF(D18+D29+D50&lt;0,0,D18+D29+D50)</f>
        <v>1742114.6700000002</v>
      </c>
      <c r="E49" s="27">
        <f>IF(E18+E29+E50&lt;0,0,E18+E29+E50)</f>
        <v>1032747.5800000001</v>
      </c>
      <c r="F49" s="27">
        <f>IF(F18+F29+F50&lt;0,0,F18+F29+F50)</f>
        <v>1090277.2300000002</v>
      </c>
      <c r="G49" s="27">
        <f>IF(G18+G29+G50&lt;0,0,G18+G29+G50)</f>
        <v>1148699.7199999997</v>
      </c>
      <c r="H49" s="27">
        <f>IF(H18+H29+H50&lt;0,0,H18+H29+H50)</f>
        <v>1092362.2400000002</v>
      </c>
      <c r="I49" s="27">
        <f>IF(I18+I29+I50&lt;0,0,I18+I29+I50)</f>
        <v>1480942.5000000002</v>
      </c>
      <c r="J49" s="27">
        <f>IF(J18+J29+J50&lt;0,0,J18+J29+J50)</f>
        <v>526738.54</v>
      </c>
      <c r="K49" s="20">
        <f>SUM(B49:J49)</f>
        <v>10986072.21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1449174.7</v>
      </c>
      <c r="C55" s="10">
        <f t="shared" si="11"/>
        <v>1423015.02</v>
      </c>
      <c r="D55" s="10">
        <f t="shared" si="11"/>
        <v>1742114.67</v>
      </c>
      <c r="E55" s="10">
        <f t="shared" si="11"/>
        <v>1032747.58</v>
      </c>
      <c r="F55" s="10">
        <f t="shared" si="11"/>
        <v>1090277.24</v>
      </c>
      <c r="G55" s="10">
        <f t="shared" si="11"/>
        <v>1148699.72</v>
      </c>
      <c r="H55" s="10">
        <f t="shared" si="11"/>
        <v>1092362.23</v>
      </c>
      <c r="I55" s="10">
        <f>SUM(I56:I68)</f>
        <v>1480942.49</v>
      </c>
      <c r="J55" s="10">
        <f t="shared" si="11"/>
        <v>526738.54</v>
      </c>
      <c r="K55" s="5">
        <f>SUM(K56:K68)</f>
        <v>10986072.190000001</v>
      </c>
      <c r="L55" s="9"/>
    </row>
    <row r="56" spans="1:11" ht="16.5" customHeight="1">
      <c r="A56" s="7" t="s">
        <v>57</v>
      </c>
      <c r="B56" s="8">
        <v>1266578.69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1266578.69</v>
      </c>
    </row>
    <row r="57" spans="1:11" ht="16.5" customHeight="1">
      <c r="A57" s="7" t="s">
        <v>58</v>
      </c>
      <c r="B57" s="8">
        <v>182596.01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182596.01</v>
      </c>
    </row>
    <row r="58" spans="1:11" ht="16.5" customHeight="1">
      <c r="A58" s="7" t="s">
        <v>4</v>
      </c>
      <c r="B58" s="6">
        <v>0</v>
      </c>
      <c r="C58" s="8">
        <v>1423015.02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1423015.02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1742114.67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1742114.67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1032747.58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1032747.58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1090277.24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1090277.24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1148699.72</v>
      </c>
      <c r="H62" s="6">
        <v>0</v>
      </c>
      <c r="I62" s="6">
        <v>0</v>
      </c>
      <c r="J62" s="6">
        <v>0</v>
      </c>
      <c r="K62" s="5">
        <f t="shared" si="12"/>
        <v>1148699.72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1092362.23</v>
      </c>
      <c r="I63" s="6">
        <v>0</v>
      </c>
      <c r="J63" s="6">
        <v>0</v>
      </c>
      <c r="K63" s="5">
        <f t="shared" si="12"/>
        <v>1092362.23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533139.3</v>
      </c>
      <c r="J65" s="6">
        <v>0</v>
      </c>
      <c r="K65" s="5">
        <f t="shared" si="12"/>
        <v>533139.3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947803.19</v>
      </c>
      <c r="J66" s="6">
        <v>0</v>
      </c>
      <c r="K66" s="5">
        <f t="shared" si="12"/>
        <v>947803.19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526738.54</v>
      </c>
      <c r="K67" s="5">
        <f t="shared" si="12"/>
        <v>526738.54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2022-07-14T16:45:12Z</dcterms:modified>
  <cp:category/>
  <cp:version/>
  <cp:contentType/>
  <cp:contentStatus/>
</cp:coreProperties>
</file>