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'!$A$1:$K$69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<sst xmlns="http://schemas.openxmlformats.org/spreadsheetml/2006/main" count="77" uniqueCount="76">
  <si>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</si>
  <si>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</si>
  <si>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</si>
  <si>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</si>
  <si>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</si>
  <si>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</si>
  <si>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</si>
  <si>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</si>
  <si>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</si>
  <si>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</si>
  <si>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</si>
  <si>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</si>
  <si>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</si>
  <si>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</si>
  <si>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</si>
  <si>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</si>
  <si>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</si>
  <si>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</si>
  <si>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</si>
  <si>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</si>
  <si>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</si>
  <si>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</si>
  <si>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</si>
  <si>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</si>
  <si>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</si>
  <si>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</si>
  <si>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</si>
  <si>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</si>
  <si>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</si>
  <si>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</si>
  <si>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</si>
  <si>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</si>
  <si>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</si>
  <si>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</si>
  <si>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</si>
  <si>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</si>
  <si>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</si>
  <si>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</si>
  <si>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</si>
  <si>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</si>
  <si>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</si>
  <si>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</si>
  <si>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</si>
  <si>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</si>
  <si>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</si>
  <si>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</si>
  <si>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</si>
  <si>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</si>
  <si>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</si>
  <si>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</si>
  <si>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</si>
  <si>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</si>
  <si>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</si>
  <si>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</si>
  <si>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</si>
  <si>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</si>
  <si>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</si>
  <si>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</si>
  <si>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</si>
  <si>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</si>
  <si>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</si>
  <si>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</si>
  <si>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</si>
  <si>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</si>
  <si>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</si>
  <si>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</si>
  <si>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</si>
  <si>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01/07/22 - VENCIMENTO 08/07/22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</si>
  <si>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</si>
  <si>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</si>
  <si>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</si>
  <si>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</si>
  <si>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</si>
  <si>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</si>
  <si>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</si>
  <si>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 xml:space="preserve">5.2.11. Remuneração da Implantação de Wi-Fi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</si>
</sst>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307949</v>
      </c>
      <c r="C7" s="47">
        <f t="shared" si="0"/>
        <v>251845</v>
      </c>
      <c r="D7" s="47">
        <f t="shared" si="0"/>
        <v>317839</v>
      </c>
      <c r="E7" s="47">
        <f t="shared" si="0"/>
        <v>170131</v>
      </c>
      <c r="F7" s="47">
        <f t="shared" si="0"/>
        <v>211404</v>
      </c>
      <c r="G7" s="47">
        <f t="shared" si="0"/>
        <v>213820</v>
      </c>
      <c r="H7" s="47">
        <f t="shared" si="0"/>
        <v>251269</v>
      </c>
      <c r="I7" s="47">
        <f t="shared" si="0"/>
        <v>349742</v>
      </c>
      <c r="J7" s="47">
        <f t="shared" si="0"/>
        <v>112766</v>
      </c>
      <c r="K7" s="47">
        <f t="shared" si="0"/>
        <v>2186765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17686</v>
      </c>
      <c r="C8" s="45">
        <f t="shared" si="1"/>
        <v>17264</v>
      </c>
      <c r="D8" s="45">
        <f t="shared" si="1"/>
        <v>18376</v>
      </c>
      <c r="E8" s="45">
        <f t="shared" si="1"/>
        <v>11581</v>
      </c>
      <c r="F8" s="45">
        <f t="shared" si="1"/>
        <v>13293</v>
      </c>
      <c r="G8" s="45">
        <f t="shared" si="1"/>
        <v>7165</v>
      </c>
      <c r="H8" s="45">
        <f t="shared" si="1"/>
        <v>6495</v>
      </c>
      <c r="I8" s="45">
        <f t="shared" si="1"/>
        <v>18762</v>
      </c>
      <c r="J8" s="45">
        <f t="shared" si="1"/>
        <v>3555</v>
      </c>
      <c r="K8" s="38">
        <f>SUM(B8:J8)</f>
        <v>114177</v>
      </c>
      <c r="L8"/>
      <c r="M8"/>
      <c r="N8"/>
    </row>
    <row r="9" spans="1:14" ht="16.5" customHeight="1">
      <c r="A9" s="22" t="s">
        <v>32</v>
      </c>
      <c r="B9" s="45">
        <v>17652</v>
      </c>
      <c r="C9" s="45">
        <v>17261</v>
      </c>
      <c r="D9" s="45">
        <v>18367</v>
      </c>
      <c r="E9" s="45">
        <v>11434</v>
      </c>
      <c r="F9" s="45">
        <v>13275</v>
      </c>
      <c r="G9" s="45">
        <v>7165</v>
      </c>
      <c r="H9" s="45">
        <v>6495</v>
      </c>
      <c r="I9" s="45">
        <v>18688</v>
      </c>
      <c r="J9" s="45">
        <v>3555</v>
      </c>
      <c r="K9" s="38">
        <f>SUM(B9:J9)</f>
        <v>113892</v>
      </c>
      <c r="L9"/>
      <c r="M9"/>
      <c r="N9"/>
    </row>
    <row r="10" spans="1:14" ht="16.5" customHeight="1">
      <c r="A10" s="22" t="s">
        <v>31</v>
      </c>
      <c r="B10" s="45">
        <v>34</v>
      </c>
      <c r="C10" s="45">
        <v>3</v>
      </c>
      <c r="D10" s="45">
        <v>9</v>
      </c>
      <c r="E10" s="45">
        <v>147</v>
      </c>
      <c r="F10" s="45">
        <v>18</v>
      </c>
      <c r="G10" s="45">
        <v>0</v>
      </c>
      <c r="H10" s="45">
        <v>0</v>
      </c>
      <c r="I10" s="45">
        <v>74</v>
      </c>
      <c r="J10" s="45">
        <v>0</v>
      </c>
      <c r="K10" s="38">
        <f>SUM(B10:J10)</f>
        <v>285</v>
      </c>
      <c r="L10"/>
      <c r="M10"/>
      <c r="N10"/>
    </row>
    <row r="11" spans="1:14" ht="16.5" customHeight="1">
      <c r="A11" s="44" t="s">
        <v>30</v>
      </c>
      <c r="B11" s="43">
        <v>290263</v>
      </c>
      <c r="C11" s="43">
        <v>234581</v>
      </c>
      <c r="D11" s="43">
        <v>299463</v>
      </c>
      <c r="E11" s="43">
        <v>158550</v>
      </c>
      <c r="F11" s="43">
        <v>198111</v>
      </c>
      <c r="G11" s="43">
        <v>206655</v>
      </c>
      <c r="H11" s="43">
        <v>244774</v>
      </c>
      <c r="I11" s="43">
        <v>330980</v>
      </c>
      <c r="J11" s="43">
        <v>109211</v>
      </c>
      <c r="K11" s="38">
        <f>SUM(B11:J11)</f>
        <v>2072588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1.113698784845123</v>
      </c>
      <c r="C16" s="39">
        <v>1.172492477416147</v>
      </c>
      <c r="D16" s="39">
        <v>1.041562866950209</v>
      </c>
      <c r="E16" s="39">
        <v>1.362778560546737</v>
      </c>
      <c r="F16" s="39">
        <v>1.043569186131119</v>
      </c>
      <c r="G16" s="39">
        <v>1.124067300419264</v>
      </c>
      <c r="H16" s="39">
        <v>1.089364373133318</v>
      </c>
      <c r="I16" s="39">
        <v>1.070649810231095</v>
      </c>
      <c r="J16" s="39">
        <v>1.03502180295192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1594878.6700000002</v>
      </c>
      <c r="C18" s="36">
        <f aca="true" t="shared" si="2" ref="C18:J18">SUM(C19:C27)</f>
        <v>1513762.69</v>
      </c>
      <c r="D18" s="36">
        <f t="shared" si="2"/>
        <v>1874557.16</v>
      </c>
      <c r="E18" s="36">
        <f t="shared" si="2"/>
        <v>1143032.46</v>
      </c>
      <c r="F18" s="36">
        <f t="shared" si="2"/>
        <v>1152721.19</v>
      </c>
      <c r="G18" s="36">
        <f t="shared" si="2"/>
        <v>1259002.8500000003</v>
      </c>
      <c r="H18" s="36">
        <f t="shared" si="2"/>
        <v>1153410.4000000001</v>
      </c>
      <c r="I18" s="36">
        <f t="shared" si="2"/>
        <v>1609543.5500000003</v>
      </c>
      <c r="J18" s="36">
        <f t="shared" si="2"/>
        <v>555076.4400000002</v>
      </c>
      <c r="K18" s="36">
        <f>SUM(B18:J18)</f>
        <v>11855985.41</v>
      </c>
      <c r="L18"/>
      <c r="M18"/>
      <c r="N18"/>
    </row>
    <row r="19" spans="1:14" ht="16.5" customHeight="1">
      <c r="A19" s="35" t="s">
        <v>27</v>
      </c>
      <c r="B19" s="61">
        <f>ROUND((B13+B14)*B7,2)</f>
        <v>1383029.75</v>
      </c>
      <c r="C19" s="61">
        <f aca="true" t="shared" si="3" ref="C19:J19">ROUND((C13+C14)*C7,2)</f>
        <v>1242578.05</v>
      </c>
      <c r="D19" s="61">
        <f t="shared" si="3"/>
        <v>1738420.41</v>
      </c>
      <c r="E19" s="61">
        <f t="shared" si="3"/>
        <v>809040.96</v>
      </c>
      <c r="F19" s="61">
        <f t="shared" si="3"/>
        <v>1063869.49</v>
      </c>
      <c r="G19" s="61">
        <f t="shared" si="3"/>
        <v>1086932.59</v>
      </c>
      <c r="H19" s="61">
        <f t="shared" si="3"/>
        <v>1017011.28</v>
      </c>
      <c r="I19" s="61">
        <f t="shared" si="3"/>
        <v>1429920.17</v>
      </c>
      <c r="J19" s="61">
        <f t="shared" si="3"/>
        <v>521678.07</v>
      </c>
      <c r="K19" s="30">
        <f>SUM(B19:J19)</f>
        <v>10292480.77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157248.8</v>
      </c>
      <c r="C20" s="30">
        <f t="shared" si="4"/>
        <v>214335.37</v>
      </c>
      <c r="D20" s="30">
        <f t="shared" si="4"/>
        <v>72253.74</v>
      </c>
      <c r="E20" s="30">
        <f t="shared" si="4"/>
        <v>293502.71</v>
      </c>
      <c r="F20" s="30">
        <f t="shared" si="4"/>
        <v>46351.93</v>
      </c>
      <c r="G20" s="30">
        <f t="shared" si="4"/>
        <v>134852.79</v>
      </c>
      <c r="H20" s="30">
        <f t="shared" si="4"/>
        <v>90884.58</v>
      </c>
      <c r="I20" s="30">
        <f t="shared" si="4"/>
        <v>101023.59</v>
      </c>
      <c r="J20" s="30">
        <f t="shared" si="4"/>
        <v>18270.11</v>
      </c>
      <c r="K20" s="30">
        <f aca="true" t="shared" si="5" ref="K20:K26">SUM(B20:J20)</f>
        <v>1128723.62</v>
      </c>
      <c r="L20"/>
      <c r="M20"/>
      <c r="N20"/>
    </row>
    <row r="21" spans="1:14" ht="16.5" customHeight="1">
      <c r="A21" s="18" t="s">
        <v>25</v>
      </c>
      <c r="B21" s="30">
        <v>50352.6</v>
      </c>
      <c r="C21" s="30">
        <v>51056.42</v>
      </c>
      <c r="D21" s="30">
        <v>55849.86</v>
      </c>
      <c r="E21" s="30">
        <v>35332.71</v>
      </c>
      <c r="F21" s="30">
        <v>39014.92</v>
      </c>
      <c r="G21" s="30">
        <v>33559.33</v>
      </c>
      <c r="H21" s="30">
        <v>40208.76</v>
      </c>
      <c r="I21" s="30">
        <v>72560.05</v>
      </c>
      <c r="J21" s="30">
        <v>19144.43</v>
      </c>
      <c r="K21" s="30">
        <f t="shared" si="5"/>
        <v>397079.08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1320.84</v>
      </c>
      <c r="C24" s="30">
        <v>1253.11</v>
      </c>
      <c r="D24" s="30">
        <v>1552.71</v>
      </c>
      <c r="E24" s="30">
        <v>945.69</v>
      </c>
      <c r="F24" s="30">
        <v>953.51</v>
      </c>
      <c r="G24" s="30">
        <v>1042.08</v>
      </c>
      <c r="H24" s="30">
        <v>956.11</v>
      </c>
      <c r="I24" s="30">
        <v>1333.87</v>
      </c>
      <c r="J24" s="30">
        <v>458.52</v>
      </c>
      <c r="K24" s="30">
        <f t="shared" si="5"/>
        <v>9816.44</v>
      </c>
      <c r="L24"/>
      <c r="M24"/>
      <c r="N24"/>
    </row>
    <row r="25" spans="1:14" ht="16.5" customHeight="1">
      <c r="A25" s="62" t="s">
        <v>73</v>
      </c>
      <c r="B25" s="30">
        <v>857.16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662.66</v>
      </c>
      <c r="I25" s="30">
        <v>952.55</v>
      </c>
      <c r="J25" s="30">
        <v>301.83</v>
      </c>
      <c r="K25" s="30">
        <f t="shared" si="5"/>
        <v>6297.5199999999995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+B30+B35+B48</f>
        <v>-145334.44</v>
      </c>
      <c r="C29" s="30">
        <f t="shared" si="6"/>
        <v>-90468.95999999999</v>
      </c>
      <c r="D29" s="30">
        <f t="shared" si="6"/>
        <v>-1485123.17</v>
      </c>
      <c r="E29" s="30">
        <f t="shared" si="6"/>
        <v>-124153.48000000001</v>
      </c>
      <c r="F29" s="30">
        <f t="shared" si="6"/>
        <v>-45823.92999999999</v>
      </c>
      <c r="G29" s="30">
        <f t="shared" si="6"/>
        <v>-143232.63</v>
      </c>
      <c r="H29" s="30">
        <f t="shared" si="6"/>
        <v>-944155.13</v>
      </c>
      <c r="I29" s="30">
        <f t="shared" si="6"/>
        <v>-74847.70999999999</v>
      </c>
      <c r="J29" s="30">
        <f t="shared" si="6"/>
        <v>-452280.12</v>
      </c>
      <c r="K29" s="30">
        <f aca="true" t="shared" si="7" ref="K29:K37">SUM(B29:J29)</f>
        <v>-3505419.57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-143788.04</v>
      </c>
      <c r="C30" s="30">
        <f t="shared" si="8"/>
        <v>-83500.9</v>
      </c>
      <c r="D30" s="30">
        <f t="shared" si="8"/>
        <v>-104106.70000000001</v>
      </c>
      <c r="E30" s="30">
        <f t="shared" si="8"/>
        <v>-122826.70000000001</v>
      </c>
      <c r="F30" s="30">
        <f t="shared" si="8"/>
        <v>-58410</v>
      </c>
      <c r="G30" s="30">
        <f t="shared" si="8"/>
        <v>-120381.94</v>
      </c>
      <c r="H30" s="30">
        <f t="shared" si="8"/>
        <v>-47442.54</v>
      </c>
      <c r="I30" s="30">
        <f t="shared" si="8"/>
        <v>-111666.45</v>
      </c>
      <c r="J30" s="30">
        <f t="shared" si="8"/>
        <v>-24724.120000000003</v>
      </c>
      <c r="K30" s="30">
        <f t="shared" si="7"/>
        <v>-816847.39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-77668.8</v>
      </c>
      <c r="C31" s="30">
        <f aca="true" t="shared" si="9" ref="C31:J31">-ROUND((C9)*$E$3,2)</f>
        <v>-75948.4</v>
      </c>
      <c r="D31" s="30">
        <f t="shared" si="9"/>
        <v>-80814.8</v>
      </c>
      <c r="E31" s="30">
        <f t="shared" si="9"/>
        <v>-50309.6</v>
      </c>
      <c r="F31" s="30">
        <f t="shared" si="9"/>
        <v>-58410</v>
      </c>
      <c r="G31" s="30">
        <f t="shared" si="9"/>
        <v>-31526</v>
      </c>
      <c r="H31" s="30">
        <f t="shared" si="9"/>
        <v>-28578</v>
      </c>
      <c r="I31" s="30">
        <f t="shared" si="9"/>
        <v>-82227.2</v>
      </c>
      <c r="J31" s="30">
        <f t="shared" si="9"/>
        <v>-15642</v>
      </c>
      <c r="K31" s="30">
        <f t="shared" si="7"/>
        <v>-501124.8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-66119.24</v>
      </c>
      <c r="C34" s="30">
        <v>-7552.5</v>
      </c>
      <c r="D34" s="30">
        <v>-23291.9</v>
      </c>
      <c r="E34" s="30">
        <v>-72517.1</v>
      </c>
      <c r="F34" s="26">
        <v>0</v>
      </c>
      <c r="G34" s="30">
        <v>-88855.94</v>
      </c>
      <c r="H34" s="30">
        <v>-18864.54</v>
      </c>
      <c r="I34" s="30">
        <v>-29439.25</v>
      </c>
      <c r="J34" s="30">
        <v>-9082.12</v>
      </c>
      <c r="K34" s="30">
        <f t="shared" si="7"/>
        <v>-315722.59</v>
      </c>
      <c r="L34"/>
      <c r="M34"/>
      <c r="N34"/>
    </row>
    <row r="35" spans="1:14" s="23" customFormat="1" ht="16.5" customHeight="1">
      <c r="A35" s="18" t="s">
        <v>17</v>
      </c>
      <c r="B35" s="27">
        <f>SUM(B36:B46)</f>
        <v>-1546.3999999999996</v>
      </c>
      <c r="C35" s="27">
        <f aca="true" t="shared" si="10" ref="C35:J35">SUM(C36:C46)</f>
        <v>-6968.06</v>
      </c>
      <c r="D35" s="27">
        <f t="shared" si="10"/>
        <v>-1381016.47</v>
      </c>
      <c r="E35" s="27">
        <f t="shared" si="10"/>
        <v>-1326.7800000000002</v>
      </c>
      <c r="F35" s="27">
        <f t="shared" si="10"/>
        <v>12586.070000000007</v>
      </c>
      <c r="G35" s="27">
        <f t="shared" si="10"/>
        <v>-22850.69</v>
      </c>
      <c r="H35" s="27">
        <f t="shared" si="10"/>
        <v>-896712.59</v>
      </c>
      <c r="I35" s="27">
        <f t="shared" si="10"/>
        <v>36818.74000000001</v>
      </c>
      <c r="J35" s="27">
        <f t="shared" si="10"/>
        <v>-427556</v>
      </c>
      <c r="K35" s="30">
        <f t="shared" si="7"/>
        <v>-2688572.1799999997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-5761.81</v>
      </c>
      <c r="C37" s="27">
        <v>0</v>
      </c>
      <c r="D37" s="27">
        <v>0</v>
      </c>
      <c r="E37" s="27">
        <v>-29.3</v>
      </c>
      <c r="F37" s="27">
        <v>-11214.23</v>
      </c>
      <c r="G37" s="27">
        <v>-21906.45</v>
      </c>
      <c r="H37" s="27">
        <v>-396</v>
      </c>
      <c r="I37" s="27">
        <v>-792</v>
      </c>
      <c r="J37" s="27">
        <v>0</v>
      </c>
      <c r="K37" s="30">
        <f t="shared" si="7"/>
        <v>-40099.79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27">
        <v>-1350000</v>
      </c>
      <c r="E44" s="17">
        <v>0</v>
      </c>
      <c r="F44" s="17">
        <v>0</v>
      </c>
      <c r="G44" s="17">
        <v>0</v>
      </c>
      <c r="H44" s="27">
        <v>-891000</v>
      </c>
      <c r="I44" s="17">
        <v>0</v>
      </c>
      <c r="J44" s="27">
        <v>-427500</v>
      </c>
      <c r="K44" s="27">
        <f>SUM(B44:J44)</f>
        <v>-2668500</v>
      </c>
      <c r="L44" s="24"/>
      <c r="M44"/>
      <c r="N44"/>
    </row>
    <row r="45" spans="1:14" s="23" customFormat="1" ht="16.5" customHeight="1">
      <c r="A45" s="25" t="s">
        <v>70</v>
      </c>
      <c r="B45" s="27">
        <v>-7344.71</v>
      </c>
      <c r="C45" s="27">
        <v>-6968.06</v>
      </c>
      <c r="D45" s="27">
        <v>-8634.02</v>
      </c>
      <c r="E45" s="27">
        <v>-5258.64</v>
      </c>
      <c r="F45" s="27">
        <v>-5302.1</v>
      </c>
      <c r="G45" s="27">
        <v>-5794.64</v>
      </c>
      <c r="H45" s="27">
        <v>-5316.59</v>
      </c>
      <c r="I45" s="27">
        <v>-7417.14</v>
      </c>
      <c r="J45" s="27">
        <v>-2549.64</v>
      </c>
      <c r="K45" s="27">
        <f>SUM(B45:J45)</f>
        <v>-54585.53999999999</v>
      </c>
      <c r="L45" s="24"/>
      <c r="M45"/>
      <c r="N45"/>
    </row>
    <row r="46" spans="1:14" s="23" customFormat="1" ht="16.5" customHeight="1">
      <c r="A46" s="22" t="s">
        <v>75</v>
      </c>
      <c r="B46" s="27">
        <v>11560.12</v>
      </c>
      <c r="C46" s="17">
        <v>0</v>
      </c>
      <c r="D46" s="17">
        <v>0</v>
      </c>
      <c r="E46" s="27">
        <v>3961.1600000000003</v>
      </c>
      <c r="F46" s="27">
        <v>29102.40000000001</v>
      </c>
      <c r="G46" s="27">
        <v>4850.400000000001</v>
      </c>
      <c r="H46" s="17">
        <v>0</v>
      </c>
      <c r="I46" s="27">
        <v>45027.88000000001</v>
      </c>
      <c r="J46" s="27">
        <v>8973.24</v>
      </c>
      <c r="K46" s="27">
        <f>SUM(B46:J46)</f>
        <v>103475.20000000003</v>
      </c>
      <c r="L46" s="24"/>
      <c r="M46"/>
      <c r="N46"/>
    </row>
    <row r="47" spans="1:12" ht="12" customHeight="1">
      <c r="A47" s="22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27"/>
      <c r="L47" s="21"/>
    </row>
    <row r="48" spans="1:14" ht="16.5" customHeight="1">
      <c r="A48" s="18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L48" s="21"/>
      <c r="M48"/>
      <c r="N48"/>
    </row>
    <row r="49" spans="1:12" ht="12" customHeight="1">
      <c r="A49" s="18"/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/>
      <c r="L49" s="9"/>
    </row>
    <row r="50" spans="1:12" ht="16.5" customHeight="1">
      <c r="A50" s="16" t="s">
        <v>8</v>
      </c>
      <c r="B50" s="27">
        <f>IF(B18+B29+B51&lt;0,0,B18+B29+B51)</f>
        <v>1449544.2300000002</v>
      </c>
      <c r="C50" s="27">
        <f>IF(C18+C29+C51&lt;0,0,C18+C29+C51)</f>
        <v>1423293.73</v>
      </c>
      <c r="D50" s="27">
        <f>IF(D18+D29+D51&lt;0,0,D18+D29+D51)</f>
        <v>389433.99</v>
      </c>
      <c r="E50" s="27">
        <f>IF(E18+E29+E51&lt;0,0,E18+E29+E51)</f>
        <v>1018878.98</v>
      </c>
      <c r="F50" s="27">
        <f>IF(F18+F29+F51&lt;0,0,F18+F29+F51)</f>
        <v>1106897.26</v>
      </c>
      <c r="G50" s="27">
        <f>IF(G18+G29+G51&lt;0,0,G18+G29+G51)</f>
        <v>1115770.2200000002</v>
      </c>
      <c r="H50" s="27">
        <f>IF(H18+H29+H51&lt;0,0,H18+H29+H51)</f>
        <v>209255.27000000014</v>
      </c>
      <c r="I50" s="27">
        <f>IF(I18+I29+I51&lt;0,0,I18+I29+I51)</f>
        <v>1534695.8400000003</v>
      </c>
      <c r="J50" s="27">
        <f>IF(J18+J29+J51&lt;0,0,J18+J29+J51)</f>
        <v>102796.32000000018</v>
      </c>
      <c r="K50" s="20">
        <f>SUM(B50:J50)</f>
        <v>8350565.840000002</v>
      </c>
      <c r="L50" s="55"/>
    </row>
    <row r="51" spans="1:13" ht="16.5" customHeight="1">
      <c r="A51" s="18" t="s">
        <v>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f>SUM(B51:J51)</f>
        <v>0</v>
      </c>
      <c r="M51" s="19"/>
    </row>
    <row r="52" spans="1:14" ht="16.5" customHeight="1">
      <c r="A52" s="18" t="s">
        <v>6</v>
      </c>
      <c r="B52" s="27">
        <f>IF(B18+B29+B51&gt;0,0,B18+B29+B51)</f>
        <v>0</v>
      </c>
      <c r="C52" s="27">
        <f>IF(C18+C29+C51&gt;0,0,C18+C29+C51)</f>
        <v>0</v>
      </c>
      <c r="D52" s="27">
        <f>IF(D18+D29+D51&gt;0,0,D18+D29+D51)</f>
        <v>0</v>
      </c>
      <c r="E52" s="27">
        <f>IF(E18+E29+E51&gt;0,0,E18+E29+E51)</f>
        <v>0</v>
      </c>
      <c r="F52" s="27">
        <f>IF(F18+F29+F51&gt;0,0,F18+F29+F51)</f>
        <v>0</v>
      </c>
      <c r="G52" s="27">
        <f>IF(G18+G29+G51&gt;0,0,G18+G29+G51)</f>
        <v>0</v>
      </c>
      <c r="H52" s="27">
        <f>IF(H18+H29+H51&gt;0,0,H18+H29+H51)</f>
        <v>0</v>
      </c>
      <c r="I52" s="27">
        <f>IF(I18+I29+I51&gt;0,0,I18+I29+I51)</f>
        <v>0</v>
      </c>
      <c r="J52" s="27">
        <f>IF(J18+J29+J51&gt;0,0,J18+J29+J51)</f>
        <v>0</v>
      </c>
      <c r="K52" s="17">
        <f>SUM(B52:J52)</f>
        <v>0</v>
      </c>
      <c r="L52"/>
      <c r="M52"/>
      <c r="N52"/>
    </row>
    <row r="53" spans="1:11" ht="12" customHeight="1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 customHeight="1">
      <c r="A55" s="13"/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/>
    </row>
    <row r="56" spans="1:12" ht="16.5" customHeight="1">
      <c r="A56" s="11" t="s">
        <v>5</v>
      </c>
      <c r="B56" s="10">
        <f aca="true" t="shared" si="11" ref="B56:J56">SUM(B57:B68)</f>
        <v>1449544.24</v>
      </c>
      <c r="C56" s="10">
        <f t="shared" si="11"/>
        <v>1423293.72</v>
      </c>
      <c r="D56" s="10">
        <f t="shared" si="11"/>
        <v>389433.98</v>
      </c>
      <c r="E56" s="10">
        <f t="shared" si="11"/>
        <v>1018878.98</v>
      </c>
      <c r="F56" s="10">
        <f t="shared" si="11"/>
        <v>1106897.26</v>
      </c>
      <c r="G56" s="10">
        <f t="shared" si="11"/>
        <v>1115770.22</v>
      </c>
      <c r="H56" s="10">
        <f t="shared" si="11"/>
        <v>209255.27</v>
      </c>
      <c r="I56" s="10">
        <f>SUM(I57:I69)</f>
        <v>1534695.83</v>
      </c>
      <c r="J56" s="10">
        <f t="shared" si="11"/>
        <v>102796.31</v>
      </c>
      <c r="K56" s="5">
        <f>SUM(K57:K69)</f>
        <v>8350565.809999999</v>
      </c>
      <c r="L56" s="9"/>
    </row>
    <row r="57" spans="1:11" ht="16.5" customHeight="1">
      <c r="A57" s="7" t="s">
        <v>57</v>
      </c>
      <c r="B57" s="8">
        <v>1267481.48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aca="true" t="shared" si="12" ref="K57:K68">SUM(B57:J57)</f>
        <v>1267481.48</v>
      </c>
    </row>
    <row r="58" spans="1:11" ht="16.5" customHeight="1">
      <c r="A58" s="7" t="s">
        <v>58</v>
      </c>
      <c r="B58" s="8">
        <v>182062.76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182062.76</v>
      </c>
    </row>
    <row r="59" spans="1:11" ht="16.5" customHeight="1">
      <c r="A59" s="7" t="s">
        <v>4</v>
      </c>
      <c r="B59" s="6">
        <v>0</v>
      </c>
      <c r="C59" s="8">
        <v>1423293.72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1423293.72</v>
      </c>
    </row>
    <row r="60" spans="1:11" ht="16.5" customHeight="1">
      <c r="A60" s="7" t="s">
        <v>3</v>
      </c>
      <c r="B60" s="6">
        <v>0</v>
      </c>
      <c r="C60" s="6">
        <v>0</v>
      </c>
      <c r="D60" s="8">
        <v>389433.98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389433.98</v>
      </c>
    </row>
    <row r="61" spans="1:11" ht="16.5" customHeight="1">
      <c r="A61" s="7" t="s">
        <v>2</v>
      </c>
      <c r="B61" s="6">
        <v>0</v>
      </c>
      <c r="C61" s="6">
        <v>0</v>
      </c>
      <c r="D61" s="6">
        <v>0</v>
      </c>
      <c r="E61" s="8">
        <v>1018878.98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1018878.98</v>
      </c>
    </row>
    <row r="62" spans="1:11" ht="16.5" customHeight="1">
      <c r="A62" s="7" t="s">
        <v>1</v>
      </c>
      <c r="B62" s="6">
        <v>0</v>
      </c>
      <c r="C62" s="6">
        <v>0</v>
      </c>
      <c r="D62" s="6">
        <v>0</v>
      </c>
      <c r="E62" s="6">
        <v>0</v>
      </c>
      <c r="F62" s="8">
        <v>1106897.26</v>
      </c>
      <c r="G62" s="6">
        <v>0</v>
      </c>
      <c r="H62" s="6">
        <v>0</v>
      </c>
      <c r="I62" s="6">
        <v>0</v>
      </c>
      <c r="J62" s="6">
        <v>0</v>
      </c>
      <c r="K62" s="5">
        <f t="shared" si="12"/>
        <v>1106897.26</v>
      </c>
    </row>
    <row r="63" spans="1:11" ht="16.5" customHeight="1">
      <c r="A63" s="7" t="s">
        <v>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8">
        <v>1115770.22</v>
      </c>
      <c r="H63" s="6">
        <v>0</v>
      </c>
      <c r="I63" s="6">
        <v>0</v>
      </c>
      <c r="J63" s="6">
        <v>0</v>
      </c>
      <c r="K63" s="5">
        <f t="shared" si="12"/>
        <v>1115770.22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8">
        <v>209255.27</v>
      </c>
      <c r="I64" s="6">
        <v>0</v>
      </c>
      <c r="J64" s="6">
        <v>0</v>
      </c>
      <c r="K64" s="5">
        <f t="shared" si="12"/>
        <v>209255.27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2"/>
        <v>0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567070.11</v>
      </c>
      <c r="J66" s="6">
        <v>0</v>
      </c>
      <c r="K66" s="5">
        <f t="shared" si="12"/>
        <v>567070.11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967625.72</v>
      </c>
      <c r="J67" s="6">
        <v>0</v>
      </c>
      <c r="K67" s="5">
        <f t="shared" si="12"/>
        <v>967625.72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102796.31</v>
      </c>
      <c r="K68" s="5">
        <f t="shared" si="12"/>
        <v>102796.31</v>
      </c>
    </row>
    <row r="69" spans="1:11" ht="18" customHeight="1">
      <c r="A69" s="4" t="s">
        <v>65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2">
        <f>SUM(B69:J69)</f>
        <v>0</v>
      </c>
    </row>
    <row r="70" ht="18" customHeight="1"/>
    <row r="71" ht="18" customHeight="1"/>
    <row r="72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2022-07-08T18:31:25Z</dcterms:modified>
  <cp:category/>
  <cp:version/>
  <cp:contentType/>
  <cp:contentStatus/>
</cp:coreProperties>
</file>