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<sst xmlns="http://schemas.openxmlformats.org/spreadsheetml/2006/main" count="81" uniqueCount="80">
  <si>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</si>
  <si>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</si>
  <si>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</si>
  <si>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</si>
  <si>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</si>
  <si>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</si>
  <si>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</si>
  <si>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</si>
  <si>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</si>
  <si>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</si>
  <si>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</si>
  <si>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</si>
  <si>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</si>
  <si>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</si>
  <si>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</si>
  <si>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</si>
  <si>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</si>
  <si>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</si>
  <si>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</si>
  <si>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</si>
  <si>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</si>
  <si>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</si>
  <si>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</si>
  <si>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</si>
  <si>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</si>
  <si>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</si>
  <si>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</si>
  <si>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</si>
  <si>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</si>
  <si>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</si>
  <si>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</si>
  <si>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</si>
  <si>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</si>
  <si>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</si>
  <si>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</si>
  <si>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</si>
  <si>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</si>
  <si>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</si>
  <si>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</si>
  <si>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</si>
  <si>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</si>
  <si>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</si>
  <si>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</si>
  <si>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</si>
  <si>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</si>
  <si>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</si>
  <si>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</si>
  <si>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</si>
  <si>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</si>
  <si>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</si>
  <si>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</si>
  <si>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</si>
  <si>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</si>
  <si>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</si>
  <si>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</si>
  <si>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</si>
  <si>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</si>
  <si>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</si>
  <si>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</si>
  <si>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</si>
  <si>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</si>
  <si>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</si>
  <si>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</si>
  <si>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</si>
  <si>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</si>
  <si>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</si>
  <si>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</si>
  <si>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</si>
  <si>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</si>
  <si>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</si>
  <si>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</si>
  <si>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</si>
  <si>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</si>
  <si>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25/07/22 - VENCIMENTO 01/08/22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</si>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</sst>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79990</v>
      </c>
      <c r="C7" s="10">
        <f>C8+C11</f>
        <v>94258</v>
      </c>
      <c r="D7" s="10">
        <f aca="true" t="shared" si="0" ref="D7:K7">D8+D11</f>
        <v>278290</v>
      </c>
      <c r="E7" s="10">
        <f t="shared" si="0"/>
        <v>217214</v>
      </c>
      <c r="F7" s="10">
        <f t="shared" si="0"/>
        <v>241326</v>
      </c>
      <c r="G7" s="10">
        <f t="shared" si="0"/>
        <v>126151</v>
      </c>
      <c r="H7" s="10">
        <f t="shared" si="0"/>
        <v>68948</v>
      </c>
      <c r="I7" s="10">
        <f t="shared" si="0"/>
        <v>105974</v>
      </c>
      <c r="J7" s="10">
        <f t="shared" si="0"/>
        <v>102825</v>
      </c>
      <c r="K7" s="10">
        <f t="shared" si="0"/>
        <v>188925</v>
      </c>
      <c r="L7" s="10">
        <f>SUM(B7:K7)</f>
        <v>1503901</v>
      </c>
      <c r="M7" s="11"/>
    </row>
    <row r="8" spans="1:13" ht="17.25" customHeight="1">
      <c r="A8" s="12" t="s">
        <v>18</v>
      </c>
      <c r="B8" s="13">
        <f>B9+B10</f>
        <v>5768</v>
      </c>
      <c r="C8" s="13">
        <f aca="true" t="shared" si="1" ref="C8:K8">C9+C10</f>
        <v>6338</v>
      </c>
      <c r="D8" s="13">
        <f t="shared" si="1"/>
        <v>18842</v>
      </c>
      <c r="E8" s="13">
        <f t="shared" si="1"/>
        <v>13205</v>
      </c>
      <c r="F8" s="13">
        <f t="shared" si="1"/>
        <v>13726</v>
      </c>
      <c r="G8" s="13">
        <f t="shared" si="1"/>
        <v>9259</v>
      </c>
      <c r="H8" s="13">
        <f t="shared" si="1"/>
        <v>4390</v>
      </c>
      <c r="I8" s="13">
        <f t="shared" si="1"/>
        <v>5281</v>
      </c>
      <c r="J8" s="13">
        <f t="shared" si="1"/>
        <v>6475</v>
      </c>
      <c r="K8" s="13">
        <f t="shared" si="1"/>
        <v>11499</v>
      </c>
      <c r="L8" s="13">
        <f>SUM(B8:K8)</f>
        <v>94783</v>
      </c>
      <c r="M8"/>
    </row>
    <row r="9" spans="1:13" ht="17.25" customHeight="1">
      <c r="A9" s="14" t="s">
        <v>19</v>
      </c>
      <c r="B9" s="15">
        <v>5768</v>
      </c>
      <c r="C9" s="15">
        <v>6338</v>
      </c>
      <c r="D9" s="15">
        <v>18842</v>
      </c>
      <c r="E9" s="15">
        <v>13205</v>
      </c>
      <c r="F9" s="15">
        <v>13726</v>
      </c>
      <c r="G9" s="15">
        <v>9259</v>
      </c>
      <c r="H9" s="15">
        <v>4366</v>
      </c>
      <c r="I9" s="15">
        <v>5281</v>
      </c>
      <c r="J9" s="15">
        <v>6475</v>
      </c>
      <c r="K9" s="15">
        <v>11499</v>
      </c>
      <c r="L9" s="13">
        <f>SUM(B9:K9)</f>
        <v>94759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24</v>
      </c>
      <c r="I10" s="15">
        <v>0</v>
      </c>
      <c r="J10" s="15">
        <v>0</v>
      </c>
      <c r="K10" s="15">
        <v>0</v>
      </c>
      <c r="L10" s="13">
        <f>SUM(B10:K10)</f>
        <v>24</v>
      </c>
      <c r="M10"/>
    </row>
    <row r="11" spans="1:13" ht="17.25" customHeight="1">
      <c r="A11" s="12" t="s">
        <v>21</v>
      </c>
      <c r="B11" s="15">
        <v>74222</v>
      </c>
      <c r="C11" s="15">
        <v>87920</v>
      </c>
      <c r="D11" s="15">
        <v>259448</v>
      </c>
      <c r="E11" s="15">
        <v>204009</v>
      </c>
      <c r="F11" s="15">
        <v>227600</v>
      </c>
      <c r="G11" s="15">
        <v>116892</v>
      </c>
      <c r="H11" s="15">
        <v>64558</v>
      </c>
      <c r="I11" s="15">
        <v>100693</v>
      </c>
      <c r="J11" s="15">
        <v>96350</v>
      </c>
      <c r="K11" s="15">
        <v>177426</v>
      </c>
      <c r="L11" s="13">
        <f>SUM(B11:K11)</f>
        <v>1409118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1.267611246123232</v>
      </c>
      <c r="C16" s="22">
        <v>1.22668957472466</v>
      </c>
      <c r="D16" s="22">
        <v>1.095433227643213</v>
      </c>
      <c r="E16" s="22">
        <v>1.129071343412258</v>
      </c>
      <c r="F16" s="22">
        <v>1.22267817682294</v>
      </c>
      <c r="G16" s="22">
        <v>1.260759640945671</v>
      </c>
      <c r="H16" s="22">
        <v>1.146996995767716</v>
      </c>
      <c r="I16" s="22">
        <v>1.189275704135271</v>
      </c>
      <c r="J16" s="22">
        <v>1.391502233264676</v>
      </c>
      <c r="K16" s="22">
        <v>1.153408348003851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SUM(B19:B28)</f>
        <v>732071.2200000001</v>
      </c>
      <c r="C18" s="25">
        <f aca="true" t="shared" si="2" ref="C18:K18">SUM(C19:C28)</f>
        <v>488242.28</v>
      </c>
      <c r="D18" s="25">
        <f t="shared" si="2"/>
        <v>1545479.2500000002</v>
      </c>
      <c r="E18" s="25">
        <f t="shared" si="2"/>
        <v>1250574.6400000001</v>
      </c>
      <c r="F18" s="25">
        <f t="shared" si="2"/>
        <v>1347121.2099999997</v>
      </c>
      <c r="G18" s="25">
        <f t="shared" si="2"/>
        <v>799058.81</v>
      </c>
      <c r="H18" s="25">
        <f t="shared" si="2"/>
        <v>439779.3599999999</v>
      </c>
      <c r="I18" s="25">
        <f t="shared" si="2"/>
        <v>568330.86</v>
      </c>
      <c r="J18" s="25">
        <f t="shared" si="2"/>
        <v>699298.4</v>
      </c>
      <c r="K18" s="25">
        <f t="shared" si="2"/>
        <v>869259.9399999998</v>
      </c>
      <c r="L18" s="25">
        <f>SUM(B18:K18)</f>
        <v>8739215.97</v>
      </c>
      <c r="M18"/>
    </row>
    <row r="19" spans="1:13" ht="17.25" customHeight="1">
      <c r="A19" s="26" t="s">
        <v>24</v>
      </c>
      <c r="B19" s="60">
        <f>ROUND((B13+B14)*B7,2)</f>
        <v>572648.41</v>
      </c>
      <c r="C19" s="60">
        <f aca="true" t="shared" si="3" ref="C19:K19">ROUND((C13+C14)*C7,2)</f>
        <v>386797.13</v>
      </c>
      <c r="D19" s="60">
        <f t="shared" si="3"/>
        <v>1359168.36</v>
      </c>
      <c r="E19" s="60">
        <f t="shared" si="3"/>
        <v>1074601.1</v>
      </c>
      <c r="F19" s="60">
        <f t="shared" si="3"/>
        <v>1054884.21</v>
      </c>
      <c r="G19" s="60">
        <f t="shared" si="3"/>
        <v>606332.17</v>
      </c>
      <c r="H19" s="60">
        <f t="shared" si="3"/>
        <v>365038.29</v>
      </c>
      <c r="I19" s="60">
        <f t="shared" si="3"/>
        <v>465183.47</v>
      </c>
      <c r="J19" s="60">
        <f t="shared" si="3"/>
        <v>486105.19</v>
      </c>
      <c r="K19" s="60">
        <f t="shared" si="3"/>
        <v>729344.96</v>
      </c>
      <c r="L19" s="33">
        <f>SUM(B19:K19)</f>
        <v>7100103.290000001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153247.15</v>
      </c>
      <c r="C20" s="33">
        <f t="shared" si="4"/>
        <v>87682.88</v>
      </c>
      <c r="D20" s="33">
        <f t="shared" si="4"/>
        <v>129709.82</v>
      </c>
      <c r="E20" s="33">
        <f t="shared" si="4"/>
        <v>138700.21</v>
      </c>
      <c r="F20" s="33">
        <f t="shared" si="4"/>
        <v>234899.69</v>
      </c>
      <c r="G20" s="33">
        <f t="shared" si="4"/>
        <v>158106.96</v>
      </c>
      <c r="H20" s="33">
        <f t="shared" si="4"/>
        <v>53659.53</v>
      </c>
      <c r="I20" s="33">
        <f t="shared" si="4"/>
        <v>88047.93</v>
      </c>
      <c r="J20" s="33">
        <f t="shared" si="4"/>
        <v>190311.27</v>
      </c>
      <c r="K20" s="33">
        <f t="shared" si="4"/>
        <v>111887.61</v>
      </c>
      <c r="L20" s="33">
        <f aca="true" t="shared" si="5" ref="L19:L26">SUM(B20:K20)</f>
        <v>1346253.05</v>
      </c>
      <c r="M20"/>
    </row>
    <row r="21" spans="1:13" ht="17.25" customHeight="1">
      <c r="A21" s="27" t="s">
        <v>26</v>
      </c>
      <c r="B21" s="33">
        <v>3376.71</v>
      </c>
      <c r="C21" s="33">
        <v>11283.06</v>
      </c>
      <c r="D21" s="33">
        <v>50714.45</v>
      </c>
      <c r="E21" s="33">
        <v>31900.11</v>
      </c>
      <c r="F21" s="33">
        <v>53536.74</v>
      </c>
      <c r="G21" s="33">
        <v>33434.99</v>
      </c>
      <c r="H21" s="33">
        <v>18683.81</v>
      </c>
      <c r="I21" s="33">
        <v>12495.47</v>
      </c>
      <c r="J21" s="33">
        <v>18360.44</v>
      </c>
      <c r="K21" s="33">
        <v>23195.02</v>
      </c>
      <c r="L21" s="33">
        <f t="shared" si="5"/>
        <v>256980.8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614.83</v>
      </c>
      <c r="C24" s="33">
        <v>409.02</v>
      </c>
      <c r="D24" s="33">
        <v>1297.39</v>
      </c>
      <c r="E24" s="33">
        <v>1049.9</v>
      </c>
      <c r="F24" s="33">
        <v>1130.66</v>
      </c>
      <c r="G24" s="33">
        <v>669.54</v>
      </c>
      <c r="H24" s="33">
        <v>369.94</v>
      </c>
      <c r="I24" s="33">
        <v>476.75</v>
      </c>
      <c r="J24" s="33">
        <v>586.17</v>
      </c>
      <c r="K24" s="33">
        <v>729.46</v>
      </c>
      <c r="L24" s="33">
        <f t="shared" si="5"/>
        <v>7333.66</v>
      </c>
      <c r="M24"/>
    </row>
    <row r="25" spans="1:13" ht="17.25" customHeight="1">
      <c r="A25" s="27" t="s">
        <v>77</v>
      </c>
      <c r="B25" s="33">
        <v>314.15</v>
      </c>
      <c r="C25" s="33">
        <v>236.73</v>
      </c>
      <c r="D25" s="33">
        <v>770.81</v>
      </c>
      <c r="E25" s="33">
        <v>589.47</v>
      </c>
      <c r="F25" s="33">
        <v>642.98</v>
      </c>
      <c r="G25" s="33">
        <v>358.79</v>
      </c>
      <c r="H25" s="33">
        <v>203.45</v>
      </c>
      <c r="I25" s="33">
        <v>271.27</v>
      </c>
      <c r="J25" s="33">
        <v>326.81</v>
      </c>
      <c r="K25" s="33">
        <v>440.83</v>
      </c>
      <c r="L25" s="33">
        <f t="shared" si="5"/>
        <v>4155.29</v>
      </c>
      <c r="M25"/>
    </row>
    <row r="26" spans="1:13" ht="17.25" customHeight="1">
      <c r="A26" s="27" t="s">
        <v>78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-131047.09</v>
      </c>
      <c r="C29" s="33">
        <f t="shared" si="6"/>
        <v>-30161.600000000002</v>
      </c>
      <c r="D29" s="33">
        <f t="shared" si="6"/>
        <v>-90119.13</v>
      </c>
      <c r="E29" s="33">
        <f t="shared" si="6"/>
        <v>-69458.74999999991</v>
      </c>
      <c r="F29" s="33">
        <f t="shared" si="6"/>
        <v>-66681.59</v>
      </c>
      <c r="G29" s="33">
        <f t="shared" si="6"/>
        <v>-44462.659999999996</v>
      </c>
      <c r="H29" s="33">
        <f t="shared" si="6"/>
        <v>-30752.090000000004</v>
      </c>
      <c r="I29" s="33">
        <f t="shared" si="6"/>
        <v>-33539.57</v>
      </c>
      <c r="J29" s="33">
        <f t="shared" si="6"/>
        <v>-31749.489999999998</v>
      </c>
      <c r="K29" s="33">
        <f t="shared" si="6"/>
        <v>-54651.85</v>
      </c>
      <c r="L29" s="33">
        <f aca="true" t="shared" si="7" ref="L29:L36">SUM(B29:K29)</f>
        <v>-582623.82</v>
      </c>
      <c r="M29"/>
    </row>
    <row r="30" spans="1:13" ht="18.75" customHeight="1">
      <c r="A30" s="27" t="s">
        <v>30</v>
      </c>
      <c r="B30" s="33">
        <f>B31+B32+B33+B34</f>
        <v>-25379.2</v>
      </c>
      <c r="C30" s="33">
        <f aca="true" t="shared" si="8" ref="C30:K30">C31+C32+C33+C34</f>
        <v>-27887.2</v>
      </c>
      <c r="D30" s="33">
        <f t="shared" si="8"/>
        <v>-82904.8</v>
      </c>
      <c r="E30" s="33">
        <f t="shared" si="8"/>
        <v>-58102</v>
      </c>
      <c r="F30" s="33">
        <f t="shared" si="8"/>
        <v>-60394.4</v>
      </c>
      <c r="G30" s="33">
        <f t="shared" si="8"/>
        <v>-40739.6</v>
      </c>
      <c r="H30" s="33">
        <f t="shared" si="8"/>
        <v>-19210.4</v>
      </c>
      <c r="I30" s="33">
        <f t="shared" si="8"/>
        <v>-30888.52</v>
      </c>
      <c r="J30" s="33">
        <f t="shared" si="8"/>
        <v>-28490</v>
      </c>
      <c r="K30" s="33">
        <f t="shared" si="8"/>
        <v>-50595.6</v>
      </c>
      <c r="L30" s="33">
        <f t="shared" si="7"/>
        <v>-424591.72000000003</v>
      </c>
      <c r="M30"/>
    </row>
    <row r="31" spans="1:13" s="36" customFormat="1" ht="18.75" customHeight="1">
      <c r="A31" s="34" t="s">
        <v>55</v>
      </c>
      <c r="B31" s="33">
        <f>-ROUND((B9)*$E$3,2)</f>
        <v>-25379.2</v>
      </c>
      <c r="C31" s="33">
        <f aca="true" t="shared" si="9" ref="C31:K31">-ROUND((C9)*$E$3,2)</f>
        <v>-27887.2</v>
      </c>
      <c r="D31" s="33">
        <f t="shared" si="9"/>
        <v>-82904.8</v>
      </c>
      <c r="E31" s="33">
        <f t="shared" si="9"/>
        <v>-58102</v>
      </c>
      <c r="F31" s="33">
        <f t="shared" si="9"/>
        <v>-60394.4</v>
      </c>
      <c r="G31" s="33">
        <f t="shared" si="9"/>
        <v>-40739.6</v>
      </c>
      <c r="H31" s="33">
        <f t="shared" si="9"/>
        <v>-19210.4</v>
      </c>
      <c r="I31" s="33">
        <f t="shared" si="9"/>
        <v>-23236.4</v>
      </c>
      <c r="J31" s="33">
        <f t="shared" si="9"/>
        <v>-28490</v>
      </c>
      <c r="K31" s="33">
        <f t="shared" si="9"/>
        <v>-50595.6</v>
      </c>
      <c r="L31" s="33">
        <f t="shared" si="7"/>
        <v>-416939.60000000003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-7652.12</v>
      </c>
      <c r="J34" s="17">
        <v>0</v>
      </c>
      <c r="K34" s="17">
        <v>0</v>
      </c>
      <c r="L34" s="33">
        <f t="shared" si="7"/>
        <v>-7652.12</v>
      </c>
      <c r="M34"/>
    </row>
    <row r="35" spans="1:13" s="36" customFormat="1" ht="18.75" customHeight="1">
      <c r="A35" s="27" t="s">
        <v>34</v>
      </c>
      <c r="B35" s="38">
        <f>SUM(B36:B47)</f>
        <v>-105667.89</v>
      </c>
      <c r="C35" s="38">
        <f aca="true" t="shared" si="10" ref="C35:K35">SUM(C36:C47)</f>
        <v>-2274.4</v>
      </c>
      <c r="D35" s="38">
        <f t="shared" si="10"/>
        <v>-7214.33</v>
      </c>
      <c r="E35" s="38">
        <f t="shared" si="10"/>
        <v>-11356.749999999907</v>
      </c>
      <c r="F35" s="38">
        <f t="shared" si="10"/>
        <v>-6287.19</v>
      </c>
      <c r="G35" s="38">
        <f t="shared" si="10"/>
        <v>-3723.06</v>
      </c>
      <c r="H35" s="38">
        <f t="shared" si="10"/>
        <v>-11541.69</v>
      </c>
      <c r="I35" s="38">
        <f t="shared" si="10"/>
        <v>-2651.05</v>
      </c>
      <c r="J35" s="38">
        <f t="shared" si="10"/>
        <v>-3259.49</v>
      </c>
      <c r="K35" s="38">
        <f t="shared" si="10"/>
        <v>-4056.25</v>
      </c>
      <c r="L35" s="33">
        <f t="shared" si="7"/>
        <v>-158032.0999999999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477000</v>
      </c>
      <c r="J44" s="17">
        <v>0</v>
      </c>
      <c r="K44" s="17">
        <v>0</v>
      </c>
      <c r="L44" s="17">
        <f>SUM(B44:K44)</f>
        <v>1557000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-477000</v>
      </c>
      <c r="J45" s="17">
        <v>0</v>
      </c>
      <c r="K45" s="17">
        <v>0</v>
      </c>
      <c r="L45" s="17">
        <f>SUM(B45:K45)</f>
        <v>-1557000</v>
      </c>
    </row>
    <row r="46" spans="1:12" ht="18.75" customHeight="1">
      <c r="A46" s="37" t="s">
        <v>72</v>
      </c>
      <c r="B46" s="17">
        <v>-3418.84</v>
      </c>
      <c r="C46" s="17">
        <v>-2274.4</v>
      </c>
      <c r="D46" s="17">
        <v>-7214.33</v>
      </c>
      <c r="E46" s="17">
        <v>-5838.1</v>
      </c>
      <c r="F46" s="17">
        <v>-6287.19</v>
      </c>
      <c r="G46" s="17">
        <v>-3723.06</v>
      </c>
      <c r="H46" s="17">
        <v>-2057.1</v>
      </c>
      <c r="I46" s="17">
        <v>-2651.05</v>
      </c>
      <c r="J46" s="17">
        <v>-3259.49</v>
      </c>
      <c r="K46" s="17">
        <v>-4056.25</v>
      </c>
      <c r="L46" s="30">
        <f t="shared" si="11"/>
        <v>-40779.81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601024.1300000001</v>
      </c>
      <c r="C50" s="41">
        <f>IF(C18+C29+C42+C51&lt;0,0,C18+C29+C51)</f>
        <v>458080.68000000005</v>
      </c>
      <c r="D50" s="41">
        <f>IF(D18+D29+D42+D51&lt;0,0,D18+D29+D51)</f>
        <v>1455360.12</v>
      </c>
      <c r="E50" s="41">
        <f>IF(E18+E29+E42+E51&lt;0,0,E18+E29+E51)</f>
        <v>1181115.8900000001</v>
      </c>
      <c r="F50" s="41">
        <f>IF(F18+F29+F42+F51&lt;0,0,F18+F29+F51)</f>
        <v>1280439.6199999996</v>
      </c>
      <c r="G50" s="41">
        <f>IF(G18+G29+G42+G51&lt;0,0,G18+G29+G51)</f>
        <v>754596.15</v>
      </c>
      <c r="H50" s="41">
        <f>IF(H18+H29+H42+H51&lt;0,0,H18+H29+H51)</f>
        <v>409027.2699999999</v>
      </c>
      <c r="I50" s="41">
        <f>IF(I18+I29+I42+I51&lt;0,0,I18+I29+I51)</f>
        <v>534791.29</v>
      </c>
      <c r="J50" s="41">
        <f>IF(J18+J29+J42+J51&lt;0,0,J18+J29+J51)</f>
        <v>667548.91</v>
      </c>
      <c r="K50" s="41">
        <f>IF(K18+K29+K42+K51&lt;0,0,K18+K29+K51)</f>
        <v>814608.0899999999</v>
      </c>
      <c r="L50" s="42">
        <f>SUM(B50:K50)</f>
        <v>8156592.149999999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601024.13</v>
      </c>
      <c r="C56" s="41">
        <f aca="true" t="shared" si="12" ref="C56:J56">SUM(C57:C68)</f>
        <v>458080.67</v>
      </c>
      <c r="D56" s="41">
        <f t="shared" si="12"/>
        <v>1455360.12</v>
      </c>
      <c r="E56" s="41">
        <f t="shared" si="12"/>
        <v>1181115.88</v>
      </c>
      <c r="F56" s="41">
        <f t="shared" si="12"/>
        <v>1280439.62</v>
      </c>
      <c r="G56" s="41">
        <f t="shared" si="12"/>
        <v>754596.14</v>
      </c>
      <c r="H56" s="41">
        <f t="shared" si="12"/>
        <v>409027.27</v>
      </c>
      <c r="I56" s="41">
        <f>SUM(I57:I71)</f>
        <v>534791.29</v>
      </c>
      <c r="J56" s="41">
        <f t="shared" si="12"/>
        <v>667548.91</v>
      </c>
      <c r="K56" s="41">
        <f>SUM(K57:K70)</f>
        <v>814608.09</v>
      </c>
      <c r="L56" s="46">
        <f>SUM(B56:K56)</f>
        <v>8156592.12</v>
      </c>
      <c r="M56" s="40"/>
    </row>
    <row r="57" spans="1:13" ht="18.75" customHeight="1">
      <c r="A57" s="47" t="s">
        <v>48</v>
      </c>
      <c r="B57" s="48">
        <v>601024.13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601024.13</v>
      </c>
      <c r="M57" s="40"/>
    </row>
    <row r="58" spans="1:12" ht="18.75" customHeight="1">
      <c r="A58" s="47" t="s">
        <v>58</v>
      </c>
      <c r="B58" s="17">
        <v>0</v>
      </c>
      <c r="C58" s="48">
        <v>400454.12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400454.12</v>
      </c>
    </row>
    <row r="59" spans="1:12" ht="18.75" customHeight="1">
      <c r="A59" s="47" t="s">
        <v>59</v>
      </c>
      <c r="B59" s="17">
        <v>0</v>
      </c>
      <c r="C59" s="48">
        <v>57626.55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57626.55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1455360.12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1455360.12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1181115.88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1181115.88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1280439.62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1280439.62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754596.14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754596.14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409027.27</v>
      </c>
      <c r="I64" s="17">
        <v>0</v>
      </c>
      <c r="J64" s="17">
        <v>0</v>
      </c>
      <c r="K64" s="17">
        <v>0</v>
      </c>
      <c r="L64" s="46">
        <f t="shared" si="13"/>
        <v>409027.27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667548.91</v>
      </c>
      <c r="K66" s="17">
        <v>0</v>
      </c>
      <c r="L66" s="46">
        <f t="shared" si="13"/>
        <v>667548.91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466933.36</v>
      </c>
      <c r="L67" s="46">
        <f t="shared" si="13"/>
        <v>466933.36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347674.73</v>
      </c>
      <c r="L68" s="46">
        <f t="shared" si="13"/>
        <v>347674.73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534791.29</v>
      </c>
      <c r="J71" s="52">
        <v>0</v>
      </c>
      <c r="K71" s="52">
        <v>0</v>
      </c>
      <c r="L71" s="51">
        <f>SUM(B71:K71)</f>
        <v>534791.29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2022-07-29T19:47:33Z</dcterms:modified>
  <cp:category/>
  <cp:version/>
  <cp:contentType/>
  <cp:contentStatus/>
</cp:coreProperties>
</file>