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<sst xmlns="http://schemas.openxmlformats.org/spreadsheetml/2006/main" count="81" uniqueCount="80">
  <si>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</si>
  <si>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</si>
  <si>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</si>
  <si>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</si>
  <si>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</si>
  <si>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</si>
  <si>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</si>
  <si>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</si>
  <si>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</si>
  <si>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</si>
  <si>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</si>
  <si>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</si>
  <si>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</si>
  <si>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</si>
  <si>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</si>
  <si>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</si>
  <si>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</si>
  <si>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</si>
  <si>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</si>
  <si>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</si>
  <si>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</si>
  <si>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</si>
  <si>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</si>
  <si>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</si>
  <si>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</si>
  <si>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</si>
  <si>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</si>
  <si>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</si>
  <si>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</si>
  <si>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</si>
  <si>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</si>
  <si>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</si>
  <si>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</si>
  <si>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</si>
  <si>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</si>
  <si>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</si>
  <si>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</si>
  <si>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</si>
  <si>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</si>
  <si>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</si>
  <si>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</si>
  <si>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</si>
  <si>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</si>
  <si>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</si>
  <si>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</si>
  <si>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</si>
  <si>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</si>
  <si>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</si>
  <si>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</si>
  <si>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</si>
  <si>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</si>
  <si>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</si>
  <si>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</si>
  <si>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</si>
  <si>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</si>
  <si>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</si>
  <si>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</si>
  <si>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</si>
  <si>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</si>
  <si>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</si>
  <si>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</si>
  <si>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</si>
  <si>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</si>
  <si>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</si>
  <si>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</si>
  <si>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</si>
  <si>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</si>
  <si>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</si>
  <si>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</si>
  <si>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</si>
  <si>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</si>
  <si>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</si>
  <si>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</si>
  <si>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</si>
  <si>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14/07/22 - VENCIMENTO 21/07/22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</si>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</sst>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80643</v>
      </c>
      <c r="C7" s="10">
        <f>C8+C11</f>
        <v>95377</v>
      </c>
      <c r="D7" s="10">
        <f aca="true" t="shared" si="0" ref="D7:K7">D8+D11</f>
        <v>281190</v>
      </c>
      <c r="E7" s="10">
        <f t="shared" si="0"/>
        <v>216682</v>
      </c>
      <c r="F7" s="10">
        <f t="shared" si="0"/>
        <v>234144</v>
      </c>
      <c r="G7" s="10">
        <f t="shared" si="0"/>
        <v>129482</v>
      </c>
      <c r="H7" s="10">
        <f t="shared" si="0"/>
        <v>69136</v>
      </c>
      <c r="I7" s="10">
        <f t="shared" si="0"/>
        <v>107370</v>
      </c>
      <c r="J7" s="10">
        <f t="shared" si="0"/>
        <v>105203</v>
      </c>
      <c r="K7" s="10">
        <f t="shared" si="0"/>
        <v>193632</v>
      </c>
      <c r="L7" s="10">
        <f>SUM(B7:K7)</f>
        <v>1512859</v>
      </c>
      <c r="M7" s="11"/>
    </row>
    <row r="8" spans="1:13" ht="17.25" customHeight="1">
      <c r="A8" s="12" t="s">
        <v>18</v>
      </c>
      <c r="B8" s="13">
        <f>B9+B10</f>
        <v>5311</v>
      </c>
      <c r="C8" s="13">
        <f aca="true" t="shared" si="1" ref="C8:K8">C9+C10</f>
        <v>5848</v>
      </c>
      <c r="D8" s="13">
        <f t="shared" si="1"/>
        <v>17434</v>
      </c>
      <c r="E8" s="13">
        <f t="shared" si="1"/>
        <v>11925</v>
      </c>
      <c r="F8" s="13">
        <f t="shared" si="1"/>
        <v>11805</v>
      </c>
      <c r="G8" s="13">
        <f t="shared" si="1"/>
        <v>8969</v>
      </c>
      <c r="H8" s="13">
        <f t="shared" si="1"/>
        <v>4185</v>
      </c>
      <c r="I8" s="13">
        <f t="shared" si="1"/>
        <v>4809</v>
      </c>
      <c r="J8" s="13">
        <f t="shared" si="1"/>
        <v>6570</v>
      </c>
      <c r="K8" s="13">
        <f t="shared" si="1"/>
        <v>10961</v>
      </c>
      <c r="L8" s="13">
        <f>SUM(B8:K8)</f>
        <v>87817</v>
      </c>
      <c r="M8"/>
    </row>
    <row r="9" spans="1:13" ht="17.25" customHeight="1">
      <c r="A9" s="14" t="s">
        <v>19</v>
      </c>
      <c r="B9" s="15">
        <v>5311</v>
      </c>
      <c r="C9" s="15">
        <v>5848</v>
      </c>
      <c r="D9" s="15">
        <v>17434</v>
      </c>
      <c r="E9" s="15">
        <v>11925</v>
      </c>
      <c r="F9" s="15">
        <v>11805</v>
      </c>
      <c r="G9" s="15">
        <v>8969</v>
      </c>
      <c r="H9" s="15">
        <v>4151</v>
      </c>
      <c r="I9" s="15">
        <v>4809</v>
      </c>
      <c r="J9" s="15">
        <v>6570</v>
      </c>
      <c r="K9" s="15">
        <v>10961</v>
      </c>
      <c r="L9" s="13">
        <f>SUM(B9:K9)</f>
        <v>87783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34</v>
      </c>
      <c r="I10" s="15">
        <v>0</v>
      </c>
      <c r="J10" s="15">
        <v>0</v>
      </c>
      <c r="K10" s="15">
        <v>0</v>
      </c>
      <c r="L10" s="13">
        <f>SUM(B10:K10)</f>
        <v>34</v>
      </c>
      <c r="M10"/>
    </row>
    <row r="11" spans="1:13" ht="17.25" customHeight="1">
      <c r="A11" s="12" t="s">
        <v>21</v>
      </c>
      <c r="B11" s="15">
        <v>75332</v>
      </c>
      <c r="C11" s="15">
        <v>89529</v>
      </c>
      <c r="D11" s="15">
        <v>263756</v>
      </c>
      <c r="E11" s="15">
        <v>204757</v>
      </c>
      <c r="F11" s="15">
        <v>222339</v>
      </c>
      <c r="G11" s="15">
        <v>120513</v>
      </c>
      <c r="H11" s="15">
        <v>64951</v>
      </c>
      <c r="I11" s="15">
        <v>102561</v>
      </c>
      <c r="J11" s="15">
        <v>98633</v>
      </c>
      <c r="K11" s="15">
        <v>182671</v>
      </c>
      <c r="L11" s="13">
        <f>SUM(B11:K11)</f>
        <v>1425042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75</v>
      </c>
      <c r="B14" s="20">
        <v>-0.0354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1.258549128218517</v>
      </c>
      <c r="C16" s="22">
        <v>1.217019039569482</v>
      </c>
      <c r="D16" s="22">
        <v>1.082522171392939</v>
      </c>
      <c r="E16" s="22">
        <v>1.149169936324495</v>
      </c>
      <c r="F16" s="22">
        <v>1.24750740227082</v>
      </c>
      <c r="G16" s="22">
        <v>1.241772771870355</v>
      </c>
      <c r="H16" s="22">
        <v>1.140682162950271</v>
      </c>
      <c r="I16" s="22">
        <v>1.180422663023733</v>
      </c>
      <c r="J16" s="22">
        <v>1.360959487022113</v>
      </c>
      <c r="K16" s="22">
        <v>1.129135970602097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70</v>
      </c>
      <c r="B18" s="25">
        <f>SUM(B19:B28)</f>
        <v>741603.93</v>
      </c>
      <c r="C18" s="25">
        <f aca="true" t="shared" si="2" ref="C18:K18">SUM(C19:C28)</f>
        <v>490007.92</v>
      </c>
      <c r="D18" s="25">
        <f t="shared" si="2"/>
        <v>1543895.5800000003</v>
      </c>
      <c r="E18" s="25">
        <f t="shared" si="2"/>
        <v>1269631.08</v>
      </c>
      <c r="F18" s="25">
        <f t="shared" si="2"/>
        <v>1329605.5699999996</v>
      </c>
      <c r="G18" s="25">
        <f t="shared" si="2"/>
        <v>806585.13</v>
      </c>
      <c r="H18" s="25">
        <f t="shared" si="2"/>
        <v>437913.38</v>
      </c>
      <c r="I18" s="25">
        <f t="shared" si="2"/>
        <v>571155.7200000001</v>
      </c>
      <c r="J18" s="25">
        <f t="shared" si="2"/>
        <v>699526.62</v>
      </c>
      <c r="K18" s="25">
        <f t="shared" si="2"/>
        <v>872337.8299999998</v>
      </c>
      <c r="L18" s="25">
        <f>SUM(B18:K18)</f>
        <v>8762262.76</v>
      </c>
      <c r="M18"/>
    </row>
    <row r="19" spans="1:13" ht="17.25" customHeight="1">
      <c r="A19" s="26" t="s">
        <v>24</v>
      </c>
      <c r="B19" s="60">
        <f>ROUND((B13+B14)*B7,2)</f>
        <v>584371.44</v>
      </c>
      <c r="C19" s="60">
        <f aca="true" t="shared" si="3" ref="C19:K19">ROUND((C13+C14)*C7,2)</f>
        <v>391389.06</v>
      </c>
      <c r="D19" s="60">
        <f t="shared" si="3"/>
        <v>1373331.96</v>
      </c>
      <c r="E19" s="60">
        <f t="shared" si="3"/>
        <v>1071969.19</v>
      </c>
      <c r="F19" s="60">
        <f t="shared" si="3"/>
        <v>1023490.25</v>
      </c>
      <c r="G19" s="60">
        <f t="shared" si="3"/>
        <v>622342.28</v>
      </c>
      <c r="H19" s="60">
        <f t="shared" si="3"/>
        <v>366033.64</v>
      </c>
      <c r="I19" s="60">
        <f t="shared" si="3"/>
        <v>471311.35</v>
      </c>
      <c r="J19" s="60">
        <f t="shared" si="3"/>
        <v>497347.18</v>
      </c>
      <c r="K19" s="60">
        <f t="shared" si="3"/>
        <v>747516.34</v>
      </c>
      <c r="L19" s="33">
        <f>SUM(B19:K19)</f>
        <v>7149102.6899999995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151088.73</v>
      </c>
      <c r="C20" s="33">
        <f t="shared" si="4"/>
        <v>84938.88</v>
      </c>
      <c r="D20" s="33">
        <f t="shared" si="4"/>
        <v>113330.34</v>
      </c>
      <c r="E20" s="33">
        <f t="shared" si="4"/>
        <v>159905.58</v>
      </c>
      <c r="F20" s="33">
        <f t="shared" si="4"/>
        <v>253321.41</v>
      </c>
      <c r="G20" s="33">
        <f t="shared" si="4"/>
        <v>150465.42</v>
      </c>
      <c r="H20" s="33">
        <f t="shared" si="4"/>
        <v>51494.4</v>
      </c>
      <c r="I20" s="33">
        <f t="shared" si="4"/>
        <v>85035.25</v>
      </c>
      <c r="J20" s="33">
        <f t="shared" si="4"/>
        <v>179522.18</v>
      </c>
      <c r="K20" s="33">
        <f t="shared" si="4"/>
        <v>96531.25</v>
      </c>
      <c r="L20" s="33">
        <f aca="true" t="shared" si="5" ref="L19:L26">SUM(B20:K20)</f>
        <v>1325633.4400000002</v>
      </c>
      <c r="M20"/>
    </row>
    <row r="21" spans="1:13" ht="17.25" customHeight="1">
      <c r="A21" s="27" t="s">
        <v>26</v>
      </c>
      <c r="B21" s="33">
        <v>3342.21</v>
      </c>
      <c r="C21" s="33">
        <v>11216.69</v>
      </c>
      <c r="D21" s="33">
        <v>51357.08</v>
      </c>
      <c r="E21" s="33">
        <v>32425</v>
      </c>
      <c r="F21" s="33">
        <v>49097.13</v>
      </c>
      <c r="G21" s="33">
        <v>32616.19</v>
      </c>
      <c r="H21" s="33">
        <v>18010.04</v>
      </c>
      <c r="I21" s="33">
        <v>12229.99</v>
      </c>
      <c r="J21" s="33">
        <v>18167.41</v>
      </c>
      <c r="K21" s="33">
        <v>23460.5</v>
      </c>
      <c r="L21" s="33">
        <f t="shared" si="5"/>
        <v>251922.24000000002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617.43</v>
      </c>
      <c r="C24" s="33">
        <v>409.02</v>
      </c>
      <c r="D24" s="33">
        <v>1286.97</v>
      </c>
      <c r="E24" s="33">
        <v>1057.72</v>
      </c>
      <c r="F24" s="33">
        <v>1107.21</v>
      </c>
      <c r="G24" s="33">
        <v>672.14</v>
      </c>
      <c r="H24" s="33">
        <v>364.73</v>
      </c>
      <c r="I24" s="33">
        <v>476.75</v>
      </c>
      <c r="J24" s="33">
        <v>583.57</v>
      </c>
      <c r="K24" s="33">
        <v>726.85</v>
      </c>
      <c r="L24" s="33">
        <f t="shared" si="5"/>
        <v>7302.390000000001</v>
      </c>
      <c r="M24"/>
    </row>
    <row r="25" spans="1:13" ht="17.25" customHeight="1">
      <c r="A25" s="27" t="s">
        <v>77</v>
      </c>
      <c r="B25" s="33">
        <v>314.15</v>
      </c>
      <c r="C25" s="33">
        <v>225.67</v>
      </c>
      <c r="D25" s="33">
        <v>770.81</v>
      </c>
      <c r="E25" s="33">
        <v>555.56</v>
      </c>
      <c r="F25" s="33">
        <v>588.19</v>
      </c>
      <c r="G25" s="33">
        <v>340.65</v>
      </c>
      <c r="H25" s="33">
        <v>191.71</v>
      </c>
      <c r="I25" s="33">
        <v>254.31</v>
      </c>
      <c r="J25" s="33">
        <v>306.88</v>
      </c>
      <c r="K25" s="33">
        <v>440.83</v>
      </c>
      <c r="L25" s="33">
        <f t="shared" si="5"/>
        <v>3988.76</v>
      </c>
      <c r="M25"/>
    </row>
    <row r="26" spans="1:13" ht="17.25" customHeight="1">
      <c r="A26" s="27" t="s">
        <v>78</v>
      </c>
      <c r="B26" s="33">
        <v>140.54</v>
      </c>
      <c r="C26" s="33">
        <v>99.17</v>
      </c>
      <c r="D26" s="33">
        <v>359.56</v>
      </c>
      <c r="E26" s="33">
        <v>259.17</v>
      </c>
      <c r="F26" s="33">
        <v>271.95</v>
      </c>
      <c r="G26" s="33">
        <v>148.45</v>
      </c>
      <c r="H26" s="33">
        <v>89.43</v>
      </c>
      <c r="I26" s="33">
        <v>118.64</v>
      </c>
      <c r="J26" s="33">
        <v>140.54</v>
      </c>
      <c r="K26" s="33">
        <v>203.2</v>
      </c>
      <c r="L26" s="33">
        <f t="shared" si="5"/>
        <v>1830.6500000000003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-129050.78</v>
      </c>
      <c r="C29" s="33">
        <f t="shared" si="6"/>
        <v>-28005.600000000002</v>
      </c>
      <c r="D29" s="33">
        <f t="shared" si="6"/>
        <v>-83865.99</v>
      </c>
      <c r="E29" s="33">
        <f t="shared" si="6"/>
        <v>-63870.209999999905</v>
      </c>
      <c r="F29" s="33">
        <f t="shared" si="6"/>
        <v>-58098.81</v>
      </c>
      <c r="G29" s="33">
        <f t="shared" si="6"/>
        <v>-43201.15</v>
      </c>
      <c r="H29" s="33">
        <f t="shared" si="6"/>
        <v>-29777.120000000003</v>
      </c>
      <c r="I29" s="33">
        <f t="shared" si="6"/>
        <v>1811682.8599999999</v>
      </c>
      <c r="J29" s="33">
        <f t="shared" si="6"/>
        <v>-32153</v>
      </c>
      <c r="K29" s="33">
        <f t="shared" si="6"/>
        <v>-52270.16</v>
      </c>
      <c r="L29" s="33">
        <f aca="true" t="shared" si="7" ref="L29:L36">SUM(B29:K29)</f>
        <v>1291390.04</v>
      </c>
      <c r="M29"/>
    </row>
    <row r="30" spans="1:13" ht="18.75" customHeight="1">
      <c r="A30" s="27" t="s">
        <v>30</v>
      </c>
      <c r="B30" s="33">
        <f>B31+B32+B33+B34</f>
        <v>-23368.4</v>
      </c>
      <c r="C30" s="33">
        <f aca="true" t="shared" si="8" ref="C30:K30">C31+C32+C33+C34</f>
        <v>-25731.2</v>
      </c>
      <c r="D30" s="33">
        <f t="shared" si="8"/>
        <v>-76709.6</v>
      </c>
      <c r="E30" s="33">
        <f t="shared" si="8"/>
        <v>-52470</v>
      </c>
      <c r="F30" s="33">
        <f t="shared" si="8"/>
        <v>-51942</v>
      </c>
      <c r="G30" s="33">
        <f t="shared" si="8"/>
        <v>-39463.6</v>
      </c>
      <c r="H30" s="33">
        <f t="shared" si="8"/>
        <v>-18264.4</v>
      </c>
      <c r="I30" s="33">
        <f t="shared" si="8"/>
        <v>-30666.089999999997</v>
      </c>
      <c r="J30" s="33">
        <f t="shared" si="8"/>
        <v>-28908</v>
      </c>
      <c r="K30" s="33">
        <f t="shared" si="8"/>
        <v>-48228.4</v>
      </c>
      <c r="L30" s="33">
        <f t="shared" si="7"/>
        <v>-395751.69000000006</v>
      </c>
      <c r="M30"/>
    </row>
    <row r="31" spans="1:13" s="36" customFormat="1" ht="18.75" customHeight="1">
      <c r="A31" s="34" t="s">
        <v>55</v>
      </c>
      <c r="B31" s="33">
        <f>-ROUND((B9)*$E$3,2)</f>
        <v>-23368.4</v>
      </c>
      <c r="C31" s="33">
        <f aca="true" t="shared" si="9" ref="C31:K31">-ROUND((C9)*$E$3,2)</f>
        <v>-25731.2</v>
      </c>
      <c r="D31" s="33">
        <f t="shared" si="9"/>
        <v>-76709.6</v>
      </c>
      <c r="E31" s="33">
        <f t="shared" si="9"/>
        <v>-52470</v>
      </c>
      <c r="F31" s="33">
        <f t="shared" si="9"/>
        <v>-51942</v>
      </c>
      <c r="G31" s="33">
        <f t="shared" si="9"/>
        <v>-39463.6</v>
      </c>
      <c r="H31" s="33">
        <f t="shared" si="9"/>
        <v>-18264.4</v>
      </c>
      <c r="I31" s="33">
        <f t="shared" si="9"/>
        <v>-21159.6</v>
      </c>
      <c r="J31" s="33">
        <f t="shared" si="9"/>
        <v>-28908</v>
      </c>
      <c r="K31" s="33">
        <f t="shared" si="9"/>
        <v>-48228.4</v>
      </c>
      <c r="L31" s="33">
        <f t="shared" si="7"/>
        <v>-386245.2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-9506.49</v>
      </c>
      <c r="J34" s="17">
        <v>0</v>
      </c>
      <c r="K34" s="17">
        <v>0</v>
      </c>
      <c r="L34" s="33">
        <f t="shared" si="7"/>
        <v>-9506.49</v>
      </c>
      <c r="M34"/>
    </row>
    <row r="35" spans="1:13" s="36" customFormat="1" ht="18.75" customHeight="1">
      <c r="A35" s="27" t="s">
        <v>34</v>
      </c>
      <c r="B35" s="38">
        <f>SUM(B36:B47)</f>
        <v>-105682.38</v>
      </c>
      <c r="C35" s="38">
        <f aca="true" t="shared" si="10" ref="C35:K35">SUM(C36:C47)</f>
        <v>-2274.4</v>
      </c>
      <c r="D35" s="38">
        <f t="shared" si="10"/>
        <v>-7156.39</v>
      </c>
      <c r="E35" s="38">
        <f t="shared" si="10"/>
        <v>-11400.209999999908</v>
      </c>
      <c r="F35" s="38">
        <f t="shared" si="10"/>
        <v>-6156.81</v>
      </c>
      <c r="G35" s="38">
        <f t="shared" si="10"/>
        <v>-3737.55</v>
      </c>
      <c r="H35" s="38">
        <f t="shared" si="10"/>
        <v>-11512.720000000001</v>
      </c>
      <c r="I35" s="38">
        <f t="shared" si="10"/>
        <v>1842348.95</v>
      </c>
      <c r="J35" s="38">
        <f t="shared" si="10"/>
        <v>-3245</v>
      </c>
      <c r="K35" s="38">
        <f t="shared" si="10"/>
        <v>-4041.76</v>
      </c>
      <c r="L35" s="33">
        <f t="shared" si="7"/>
        <v>1687141.73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1845000</v>
      </c>
      <c r="J44" s="17">
        <v>0</v>
      </c>
      <c r="K44" s="17">
        <v>0</v>
      </c>
      <c r="L44" s="17">
        <f>SUM(B44:K44)</f>
        <v>2925000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-1080000</v>
      </c>
    </row>
    <row r="46" spans="1:12" ht="18.75" customHeight="1">
      <c r="A46" s="37" t="s">
        <v>73</v>
      </c>
      <c r="B46" s="17">
        <v>-3433.33</v>
      </c>
      <c r="C46" s="17">
        <v>-2274.4</v>
      </c>
      <c r="D46" s="17">
        <v>-7156.39</v>
      </c>
      <c r="E46" s="17">
        <v>-5881.56</v>
      </c>
      <c r="F46" s="17">
        <v>-6156.81</v>
      </c>
      <c r="G46" s="17">
        <v>-3737.55</v>
      </c>
      <c r="H46" s="17">
        <v>-2028.13</v>
      </c>
      <c r="I46" s="17">
        <v>-2651.05</v>
      </c>
      <c r="J46" s="17">
        <v>-3245</v>
      </c>
      <c r="K46" s="17">
        <v>-4041.76</v>
      </c>
      <c r="L46" s="30">
        <f t="shared" si="11"/>
        <v>-40605.98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612553.15</v>
      </c>
      <c r="C50" s="41">
        <f>IF(C18+C29+C42+C51&lt;0,0,C18+C29+C51)</f>
        <v>462002.32</v>
      </c>
      <c r="D50" s="41">
        <f>IF(D18+D29+D42+D51&lt;0,0,D18+D29+D51)</f>
        <v>1460029.5900000003</v>
      </c>
      <c r="E50" s="41">
        <f>IF(E18+E29+E42+E51&lt;0,0,E18+E29+E51)</f>
        <v>1205760.87</v>
      </c>
      <c r="F50" s="41">
        <f>IF(F18+F29+F42+F51&lt;0,0,F18+F29+F51)</f>
        <v>1271506.7599999995</v>
      </c>
      <c r="G50" s="41">
        <f>IF(G18+G29+G42+G51&lt;0,0,G18+G29+G51)</f>
        <v>763383.98</v>
      </c>
      <c r="H50" s="41">
        <f>IF(H18+H29+H42+H51&lt;0,0,H18+H29+H51)</f>
        <v>408136.26</v>
      </c>
      <c r="I50" s="41">
        <f>IF(I18+I29+I42+I51&lt;0,0,I18+I29+I51)</f>
        <v>2382838.58</v>
      </c>
      <c r="J50" s="41">
        <f>IF(J18+J29+J42+J51&lt;0,0,J18+J29+J51)</f>
        <v>667373.62</v>
      </c>
      <c r="K50" s="41">
        <f>IF(K18+K29+K42+K51&lt;0,0,K18+K29+K51)</f>
        <v>820067.6699999998</v>
      </c>
      <c r="L50" s="42">
        <f>SUM(B50:K50)</f>
        <v>10053652.799999999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612553.14</v>
      </c>
      <c r="C56" s="41">
        <f aca="true" t="shared" si="12" ref="C56:J56">SUM(C57:C68)</f>
        <v>462002.31</v>
      </c>
      <c r="D56" s="41">
        <f t="shared" si="12"/>
        <v>1460029.59</v>
      </c>
      <c r="E56" s="41">
        <f t="shared" si="12"/>
        <v>1205760.87</v>
      </c>
      <c r="F56" s="41">
        <f t="shared" si="12"/>
        <v>1271506.77</v>
      </c>
      <c r="G56" s="41">
        <f t="shared" si="12"/>
        <v>763383.98</v>
      </c>
      <c r="H56" s="41">
        <f t="shared" si="12"/>
        <v>408136.26</v>
      </c>
      <c r="I56" s="41">
        <f>SUM(I57:I71)</f>
        <v>2382838.58</v>
      </c>
      <c r="J56" s="41">
        <f t="shared" si="12"/>
        <v>667373.62</v>
      </c>
      <c r="K56" s="41">
        <f>SUM(K57:K70)</f>
        <v>820067.6599999999</v>
      </c>
      <c r="L56" s="46">
        <f>SUM(B56:K56)</f>
        <v>10053652.78</v>
      </c>
      <c r="M56" s="40"/>
    </row>
    <row r="57" spans="1:13" ht="18.75" customHeight="1">
      <c r="A57" s="47" t="s">
        <v>48</v>
      </c>
      <c r="B57" s="48">
        <v>612553.14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612553.14</v>
      </c>
      <c r="M57" s="40"/>
    </row>
    <row r="58" spans="1:12" ht="18.75" customHeight="1">
      <c r="A58" s="47" t="s">
        <v>58</v>
      </c>
      <c r="B58" s="17">
        <v>0</v>
      </c>
      <c r="C58" s="48">
        <v>403882.42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403882.42</v>
      </c>
    </row>
    <row r="59" spans="1:12" ht="18.75" customHeight="1">
      <c r="A59" s="47" t="s">
        <v>59</v>
      </c>
      <c r="B59" s="17">
        <v>0</v>
      </c>
      <c r="C59" s="48">
        <v>58119.89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58119.89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1460029.59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1460029.59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1205760.87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1205760.87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1271506.77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1271506.77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763383.98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763383.98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408136.26</v>
      </c>
      <c r="I64" s="17">
        <v>0</v>
      </c>
      <c r="J64" s="17">
        <v>0</v>
      </c>
      <c r="K64" s="17">
        <v>0</v>
      </c>
      <c r="L64" s="46">
        <f t="shared" si="13"/>
        <v>408136.26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667373.62</v>
      </c>
      <c r="K66" s="17">
        <v>0</v>
      </c>
      <c r="L66" s="46">
        <f t="shared" si="13"/>
        <v>667373.62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469570.74</v>
      </c>
      <c r="L67" s="46">
        <f t="shared" si="13"/>
        <v>469570.74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350496.92</v>
      </c>
      <c r="L68" s="46">
        <f t="shared" si="13"/>
        <v>350496.92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2382838.58</v>
      </c>
      <c r="J71" s="52">
        <v>0</v>
      </c>
      <c r="K71" s="52">
        <v>0</v>
      </c>
      <c r="L71" s="51">
        <f>SUM(B71:K71)</f>
        <v>2382838.58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2022-07-21T11:19:01Z</dcterms:modified>
  <cp:category/>
  <cp:version/>
  <cp:contentType/>
  <cp:contentStatus/>
</cp:coreProperties>
</file>