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42" windowWidth="22447" windowHeight="8456" activeTab="0"/>
  </bookViews>
  <sheets>
    <sheet name="detalhad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<sst xmlns="http://schemas.openxmlformats.org/spreadsheetml/2006/main" count="87" uniqueCount="84">
  <si>
    <t>DEMONSTRATIVO DE REMUNERAÇÃO DOS CONCESSIONÁRIOS - Grupo Local de Distribuição</t>
  </si>
  <si>
    <t>OPERAÇÃO DE 01 A 31/01/22 - VENCIMENTO DE 07/01 A 07/02/22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</si>
  <si>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</si>
  <si>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</si>
  <si>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</si>
  <si>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</si>
  <si>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</si>
  <si>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</si>
  <si>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</si>
  <si>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</si>
  <si>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</si>
  <si>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</si>
  <si>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</si>
  <si>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</si>
  <si>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</si>
  <si>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</si>
  <si>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</si>
  <si>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</si>
  <si>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</si>
  <si>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</si>
  <si>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</si>
  <si>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</si>
  <si>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</si>
  <si>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</si>
  <si>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</si>
  <si>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</si>
  <si>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</si>
  <si>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</si>
  <si>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</si>
  <si>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</si>
  <si>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</si>
  <si>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</si>
  <si>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</si>
  <si>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</si>
  <si>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</si>
  <si>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 (Cálculo diário)</t>
  </si>
  <si>
    <t>4. Remuneração Bruta do Operador (4.1 + 4.2 + 4.3 + 4.4 + 4.5 + 4.6 + 4.7 + 4.8+ 4.9)</t>
  </si>
  <si>
    <t>4.1. Pelo Transporte de Passageiros (1 x (2 + 2.1))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</si>
  <si>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</si>
  <si>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</si>
  <si>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</si>
  <si>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</si>
  <si>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</si>
  <si>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 Valor Frota Não Disponibilizada</t>
  </si>
  <si>
    <t>4.8. Ajuste Frota Operante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</si>
  <si>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</si>
  <si>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</si>
  <si>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</si>
  <si>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</si>
  <si>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</si>
  <si>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</si>
  <si>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</si>
  <si>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</si>
  <si>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</si>
  <si>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</si>
  <si>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</si>
  <si>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</si>
  <si>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</si>
  <si>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</si>
  <si>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5.2.10. Maggi Adm. de Consórcios LTDA</t>
  </si>
  <si>
    <t>5.2.11. Amortização do Investimento</t>
  </si>
  <si>
    <t>5.2.12. Remuneração Manutenção de Validadores</t>
  </si>
  <si>
    <t>5.2.13. Remuneração Comunicação AVL</t>
  </si>
  <si>
    <t>5.3. Revisão de Remuneração pelo Transporte Coletivo(1)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</si>
  <si>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</si>
  <si>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</si>
  <si>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</si>
  <si>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</si>
  <si>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</si>
  <si>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</si>
  <si>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</si>
  <si>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</si>
  <si>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</si>
  <si>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</si>
  <si>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</si>
  <si>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</si>
  <si>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</si>
  <si>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</si>
  <si>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</si>
  <si>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</si>
  <si>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lotes D3 e D7; revisões do mês de dezembro/21, Arla, rede da madrugada, fator, ar condicionado e passageiros transportados,  total de 1.480.985 passageiros; e revisão de remuneração combustível, período de outubro a dezembro/21.</t>
  </si>
  <si>
    <t xml:space="preserve">           (2) Revisão de preços do serviço atende, dias 01 e 02/01/22.</t>
  </si>
  <si>
    <t>2.1 Tarifa de Remuneração por Passageiro Transportado Combustível ( 01 a 12/01/22)</t>
  </si>
  <si>
    <t xml:space="preserve">      Tarifa de Remuneração por Passageiro Transportado Combustível ( a partir de 13/01/22)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</si>
</sst>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jan22_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oma"/>
      <sheetName val="publ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44" sqref="A44:IV44"/>
      <selection pane="topRight" activeCell="A44" sqref="A44:IV44"/>
      <selection pane="bottomLeft" activeCell="A44" sqref="A44:IV44"/>
      <selection pane="bottomRight" activeCell="A4" sqref="A4:A6"/>
    </sheetView>
  </sheetViews>
  <sheetFormatPr defaultColWidth="9.00390625" defaultRowHeight="14.25"/>
  <cols>
    <col min="1" max="1" width="84.5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7777101</v>
      </c>
      <c r="C7" s="13">
        <f t="shared" si="0"/>
        <v>5508228</v>
      </c>
      <c r="D7" s="13">
        <f t="shared" si="0"/>
        <v>5812684</v>
      </c>
      <c r="E7" s="13">
        <f t="shared" si="0"/>
        <v>1222548</v>
      </c>
      <c r="F7" s="13">
        <f t="shared" si="0"/>
        <v>4434447</v>
      </c>
      <c r="G7" s="13">
        <f t="shared" si="0"/>
        <v>7012698</v>
      </c>
      <c r="H7" s="13">
        <f t="shared" si="0"/>
        <v>907284</v>
      </c>
      <c r="I7" s="13">
        <f t="shared" si="0"/>
        <v>5420782</v>
      </c>
      <c r="J7" s="13">
        <f t="shared" si="0"/>
        <v>4732760</v>
      </c>
      <c r="K7" s="13">
        <f t="shared" si="0"/>
        <v>7242588</v>
      </c>
      <c r="L7" s="13">
        <f t="shared" si="0"/>
        <v>5164597</v>
      </c>
      <c r="M7" s="13">
        <f t="shared" si="0"/>
        <v>2494493</v>
      </c>
      <c r="N7" s="13">
        <f t="shared" si="0"/>
        <v>1579727</v>
      </c>
      <c r="O7" s="13">
        <f t="shared" si="0"/>
        <v>59309937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393971</v>
      </c>
      <c r="C8" s="15">
        <f t="shared" si="1"/>
        <v>385384</v>
      </c>
      <c r="D8" s="15">
        <f t="shared" si="1"/>
        <v>293993</v>
      </c>
      <c r="E8" s="15">
        <f t="shared" si="1"/>
        <v>53603</v>
      </c>
      <c r="F8" s="15">
        <f t="shared" si="1"/>
        <v>217532</v>
      </c>
      <c r="G8" s="15">
        <f t="shared" si="1"/>
        <v>311017</v>
      </c>
      <c r="H8" s="15">
        <f t="shared" si="1"/>
        <v>56206</v>
      </c>
      <c r="I8" s="15">
        <f t="shared" si="1"/>
        <v>379421</v>
      </c>
      <c r="J8" s="15">
        <f t="shared" si="1"/>
        <v>279259</v>
      </c>
      <c r="K8" s="15">
        <f t="shared" si="1"/>
        <v>265076</v>
      </c>
      <c r="L8" s="15">
        <f t="shared" si="1"/>
        <v>196451</v>
      </c>
      <c r="M8" s="15">
        <f t="shared" si="1"/>
        <v>114429</v>
      </c>
      <c r="N8" s="15">
        <f t="shared" si="1"/>
        <v>108160</v>
      </c>
      <c r="O8" s="15">
        <f t="shared" si="1"/>
        <v>3054502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393971</v>
      </c>
      <c r="C9" s="15">
        <v>385384</v>
      </c>
      <c r="D9" s="15">
        <v>293993</v>
      </c>
      <c r="E9" s="15">
        <v>53603</v>
      </c>
      <c r="F9" s="15">
        <v>217532</v>
      </c>
      <c r="G9" s="15">
        <v>311017</v>
      </c>
      <c r="H9" s="15">
        <v>56206</v>
      </c>
      <c r="I9" s="15">
        <v>379303</v>
      </c>
      <c r="J9" s="15">
        <v>279259</v>
      </c>
      <c r="K9" s="15">
        <v>264781</v>
      </c>
      <c r="L9" s="15">
        <v>196451</v>
      </c>
      <c r="M9" s="15">
        <v>114266</v>
      </c>
      <c r="N9" s="15">
        <v>107840</v>
      </c>
      <c r="O9" s="15">
        <f>SUM(B9:N9)</f>
        <v>3053606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118</v>
      </c>
      <c r="J10" s="15">
        <v>0</v>
      </c>
      <c r="K10" s="15">
        <v>295</v>
      </c>
      <c r="L10" s="15">
        <v>0</v>
      </c>
      <c r="M10" s="15">
        <v>163</v>
      </c>
      <c r="N10" s="15">
        <v>320</v>
      </c>
      <c r="O10" s="15">
        <f>SUM(B10:N10)</f>
        <v>896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5">
        <v>7383130</v>
      </c>
      <c r="C11" s="15">
        <v>5122844</v>
      </c>
      <c r="D11" s="15">
        <v>5518691</v>
      </c>
      <c r="E11" s="15">
        <v>1168945</v>
      </c>
      <c r="F11" s="15">
        <v>4216915</v>
      </c>
      <c r="G11" s="15">
        <v>6701681</v>
      </c>
      <c r="H11" s="15">
        <v>851078</v>
      </c>
      <c r="I11" s="15">
        <v>5041361</v>
      </c>
      <c r="J11" s="15">
        <v>4453501</v>
      </c>
      <c r="K11" s="15">
        <v>6977512</v>
      </c>
      <c r="L11" s="15">
        <v>4968146</v>
      </c>
      <c r="M11" s="15">
        <v>2380064</v>
      </c>
      <c r="N11" s="15">
        <v>1471567</v>
      </c>
      <c r="O11" s="15">
        <f>SUM(B11:N11)</f>
        <v>56255435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26" ht="18.75" customHeight="1">
      <c r="A13" s="17" t="s">
        <v>34</v>
      </c>
      <c r="B13" s="20">
        <v>2.402</v>
      </c>
      <c r="C13" s="20">
        <v>2.4814</v>
      </c>
      <c r="D13" s="20">
        <v>2.1762</v>
      </c>
      <c r="E13" s="20">
        <v>3.7177</v>
      </c>
      <c r="F13" s="20">
        <v>2.5224</v>
      </c>
      <c r="G13" s="20">
        <v>2.0754</v>
      </c>
      <c r="H13" s="20">
        <v>2.7865</v>
      </c>
      <c r="I13" s="20">
        <v>2.4639</v>
      </c>
      <c r="J13" s="20">
        <v>2.4782</v>
      </c>
      <c r="K13" s="20">
        <v>2.3425</v>
      </c>
      <c r="L13" s="20">
        <v>2.6672</v>
      </c>
      <c r="M13" s="20">
        <v>3.0778</v>
      </c>
      <c r="N13" s="20">
        <v>2.7801</v>
      </c>
      <c r="O13" s="21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2" t="s">
        <v>82</v>
      </c>
      <c r="B14" s="20">
        <v>0.1145</v>
      </c>
      <c r="C14" s="20">
        <v>0.1183</v>
      </c>
      <c r="D14" s="20">
        <v>0.1038</v>
      </c>
      <c r="E14" s="20">
        <v>0.1773</v>
      </c>
      <c r="F14" s="20">
        <v>0.1203</v>
      </c>
      <c r="G14" s="20">
        <v>0.099</v>
      </c>
      <c r="H14" s="20">
        <v>0.1329</v>
      </c>
      <c r="I14" s="20">
        <v>0.1175</v>
      </c>
      <c r="J14" s="20">
        <v>0.1182</v>
      </c>
      <c r="K14" s="20">
        <v>0.1117</v>
      </c>
      <c r="L14" s="20">
        <v>0.1272</v>
      </c>
      <c r="M14" s="20">
        <v>0.1467</v>
      </c>
      <c r="N14" s="20">
        <v>0.1326</v>
      </c>
      <c r="O14" s="21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22" t="s">
        <v>83</v>
      </c>
      <c r="B15" s="20">
        <v>0.1013</v>
      </c>
      <c r="C15" s="20">
        <v>0.1046</v>
      </c>
      <c r="D15" s="20">
        <v>0.0918</v>
      </c>
      <c r="E15" s="20">
        <v>0.1568</v>
      </c>
      <c r="F15" s="20">
        <v>0.1064</v>
      </c>
      <c r="G15" s="20">
        <v>0.0875</v>
      </c>
      <c r="H15" s="20">
        <v>0.1175</v>
      </c>
      <c r="I15" s="20">
        <v>0.1039</v>
      </c>
      <c r="J15" s="20">
        <v>0.1045</v>
      </c>
      <c r="K15" s="20">
        <v>0.0988</v>
      </c>
      <c r="L15" s="20">
        <v>0.1125</v>
      </c>
      <c r="M15" s="20">
        <v>0.1298</v>
      </c>
      <c r="N15" s="20">
        <v>0.1172</v>
      </c>
      <c r="O15" s="21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7" t="s">
        <v>35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1"/>
      <c r="P17"/>
      <c r="Q17"/>
      <c r="R17"/>
      <c r="S17"/>
      <c r="T17"/>
      <c r="U17"/>
      <c r="V17"/>
      <c r="W17"/>
      <c r="X17"/>
      <c r="Y17"/>
      <c r="Z17"/>
    </row>
    <row r="18" spans="1:15" ht="1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</row>
    <row r="19" spans="1:23" ht="18.75" customHeight="1">
      <c r="A19" s="27" t="s">
        <v>36</v>
      </c>
      <c r="B19" s="28">
        <f>B20+B21+B22+B23+B24+B25+B26+B27+B28</f>
        <v>27688003.25</v>
      </c>
      <c r="C19" s="28">
        <f aca="true" t="shared" si="2" ref="C19:N19">C20+C21+C22+C23+C24+C25+C26+C27+C28</f>
        <v>20170339.28</v>
      </c>
      <c r="D19" s="28">
        <f t="shared" si="2"/>
        <v>18306690.43</v>
      </c>
      <c r="E19" s="28">
        <f t="shared" si="2"/>
        <v>5360818.220000002</v>
      </c>
      <c r="F19" s="28">
        <f t="shared" si="2"/>
        <v>19316780.73</v>
      </c>
      <c r="G19" s="28">
        <f t="shared" si="2"/>
        <v>27197234.730000004</v>
      </c>
      <c r="H19" s="28">
        <f t="shared" si="2"/>
        <v>5185943.73</v>
      </c>
      <c r="I19" s="28">
        <f t="shared" si="2"/>
        <v>20784708.68</v>
      </c>
      <c r="J19" s="28">
        <f t="shared" si="2"/>
        <v>17939953.92</v>
      </c>
      <c r="K19" s="28">
        <f t="shared" si="2"/>
        <v>23892624.330000006</v>
      </c>
      <c r="L19" s="28">
        <f t="shared" si="2"/>
        <v>21700111.45</v>
      </c>
      <c r="M19" s="28">
        <f t="shared" si="2"/>
        <v>12330027.240000004</v>
      </c>
      <c r="N19" s="28">
        <f t="shared" si="2"/>
        <v>6304805.699999999</v>
      </c>
      <c r="O19" s="28">
        <f>SUM(O20:O28)</f>
        <v>226178041.69000003</v>
      </c>
      <c r="Q19" s="29"/>
      <c r="R19" s="29"/>
      <c r="S19" s="29"/>
      <c r="T19" s="29"/>
      <c r="U19" s="29"/>
      <c r="V19" s="29"/>
      <c r="W19" s="29"/>
    </row>
    <row r="20" spans="1:15" ht="18.75" customHeight="1">
      <c r="A20" s="22" t="s">
        <v>37</v>
      </c>
      <c r="B20" s="30">
        <v>19505660.79</v>
      </c>
      <c r="C20" s="30">
        <v>14271780.700000003</v>
      </c>
      <c r="D20" s="30">
        <v>13208678.750000002</v>
      </c>
      <c r="E20" s="30">
        <v>4746136.990000002</v>
      </c>
      <c r="F20" s="30">
        <v>11680016.41</v>
      </c>
      <c r="G20" s="30">
        <v>15196871.160000004</v>
      </c>
      <c r="H20" s="30">
        <v>2639756.98</v>
      </c>
      <c r="I20" s="30">
        <v>13946443.850000003</v>
      </c>
      <c r="J20" s="30">
        <v>12246980.8</v>
      </c>
      <c r="K20" s="30">
        <v>17715317.560000006</v>
      </c>
      <c r="L20" s="30">
        <v>14383763.239999998</v>
      </c>
      <c r="M20" s="30">
        <v>8016596.320000001</v>
      </c>
      <c r="N20" s="30">
        <v>4585779.619999999</v>
      </c>
      <c r="O20" s="30">
        <f aca="true" t="shared" si="3" ref="O20:O28">SUM(B20:N20)</f>
        <v>152143783.17000002</v>
      </c>
    </row>
    <row r="21" spans="1:23" ht="18.75" customHeight="1">
      <c r="A21" s="22" t="s">
        <v>38</v>
      </c>
      <c r="B21" s="30">
        <v>5188563.17</v>
      </c>
      <c r="C21" s="30">
        <v>4241040.930000001</v>
      </c>
      <c r="D21" s="30">
        <v>3729282.8499999996</v>
      </c>
      <c r="E21" s="30">
        <v>107698.92999999998</v>
      </c>
      <c r="F21" s="30">
        <v>6162623.499999999</v>
      </c>
      <c r="G21" s="30">
        <v>9727341.790000001</v>
      </c>
      <c r="H21" s="30">
        <v>2217545.58</v>
      </c>
      <c r="I21" s="30">
        <v>4901007.1499999985</v>
      </c>
      <c r="J21" s="30">
        <v>4305363.86</v>
      </c>
      <c r="K21" s="30">
        <v>3910800.35</v>
      </c>
      <c r="L21" s="30">
        <v>5126955.170000001</v>
      </c>
      <c r="M21" s="30">
        <v>2993515.8499999996</v>
      </c>
      <c r="N21" s="30">
        <v>1160784.8</v>
      </c>
      <c r="O21" s="30">
        <f t="shared" si="3"/>
        <v>53772523.93</v>
      </c>
      <c r="W21" s="31"/>
    </row>
    <row r="22" spans="1:15" ht="18.75" customHeight="1">
      <c r="A22" s="22" t="s">
        <v>39</v>
      </c>
      <c r="B22" s="30">
        <v>1250675.3299999998</v>
      </c>
      <c r="C22" s="30">
        <v>897935.0800000001</v>
      </c>
      <c r="D22" s="30">
        <v>553116.3</v>
      </c>
      <c r="E22" s="30">
        <v>219060.50000000006</v>
      </c>
      <c r="F22" s="30">
        <v>668393.58</v>
      </c>
      <c r="G22" s="30">
        <v>1057669.96</v>
      </c>
      <c r="H22" s="30">
        <v>107952.26999999999</v>
      </c>
      <c r="I22" s="30">
        <v>756091.1999999998</v>
      </c>
      <c r="J22" s="30">
        <v>707126.8300000001</v>
      </c>
      <c r="K22" s="30">
        <v>1082972.2300000002</v>
      </c>
      <c r="L22" s="30">
        <v>1010910.0599999999</v>
      </c>
      <c r="M22" s="30">
        <v>472534.56999999995</v>
      </c>
      <c r="N22" s="30">
        <v>274998.24999999994</v>
      </c>
      <c r="O22" s="30">
        <f t="shared" si="3"/>
        <v>9059436.16</v>
      </c>
    </row>
    <row r="23" spans="1:15" ht="18.75" customHeight="1">
      <c r="A23" s="22" t="s">
        <v>40</v>
      </c>
      <c r="B23" s="30">
        <v>91484.45999999999</v>
      </c>
      <c r="C23" s="30">
        <v>91484.45999999999</v>
      </c>
      <c r="D23" s="30">
        <v>45742.229999999996</v>
      </c>
      <c r="E23" s="30">
        <v>45742.229999999996</v>
      </c>
      <c r="F23" s="30">
        <v>45742.229999999996</v>
      </c>
      <c r="G23" s="30">
        <v>45742.229999999996</v>
      </c>
      <c r="H23" s="30">
        <v>45742.229999999996</v>
      </c>
      <c r="I23" s="30">
        <v>45742.229999999996</v>
      </c>
      <c r="J23" s="30">
        <v>45742.229999999996</v>
      </c>
      <c r="K23" s="30">
        <v>45742.229999999996</v>
      </c>
      <c r="L23" s="30">
        <v>45742.229999999996</v>
      </c>
      <c r="M23" s="30">
        <v>45742.229999999996</v>
      </c>
      <c r="N23" s="30">
        <v>45742.229999999996</v>
      </c>
      <c r="O23" s="30">
        <f t="shared" si="3"/>
        <v>686133.4499999998</v>
      </c>
    </row>
    <row r="24" spans="1:15" ht="18.75" customHeight="1">
      <c r="A24" s="22" t="s">
        <v>41</v>
      </c>
      <c r="B24" s="30">
        <v>0</v>
      </c>
      <c r="C24" s="30">
        <v>0</v>
      </c>
      <c r="D24" s="30">
        <v>-93017.98000000004</v>
      </c>
      <c r="E24" s="30">
        <v>0</v>
      </c>
      <c r="F24" s="30">
        <v>0</v>
      </c>
      <c r="G24" s="30">
        <v>0</v>
      </c>
      <c r="H24" s="30">
        <v>-59074.22000000002</v>
      </c>
      <c r="I24" s="30">
        <v>0</v>
      </c>
      <c r="J24" s="30">
        <v>-61802.52999999998</v>
      </c>
      <c r="K24" s="30">
        <v>0</v>
      </c>
      <c r="L24" s="30">
        <v>0</v>
      </c>
      <c r="M24" s="30">
        <v>0</v>
      </c>
      <c r="N24" s="30">
        <v>0</v>
      </c>
      <c r="O24" s="30">
        <f t="shared" si="3"/>
        <v>-213894.73000000004</v>
      </c>
    </row>
    <row r="25" spans="1:15" ht="18.75" customHeight="1">
      <c r="A25" s="22" t="s">
        <v>42</v>
      </c>
      <c r="B25" s="30">
        <v>31166.00000000001</v>
      </c>
      <c r="C25" s="30">
        <v>23331.65</v>
      </c>
      <c r="D25" s="30">
        <v>21075.950000000004</v>
      </c>
      <c r="E25" s="30">
        <v>6140.35</v>
      </c>
      <c r="F25" s="30">
        <v>22266.5</v>
      </c>
      <c r="G25" s="30">
        <v>30711.270000000004</v>
      </c>
      <c r="H25" s="30">
        <v>5808.529999999999</v>
      </c>
      <c r="I25" s="30">
        <v>23227.159999999993</v>
      </c>
      <c r="J25" s="30">
        <v>20686.11</v>
      </c>
      <c r="K25" s="30">
        <v>27652.649999999998</v>
      </c>
      <c r="L25" s="30">
        <v>24781.999999999996</v>
      </c>
      <c r="M25" s="30">
        <v>13726.570000000003</v>
      </c>
      <c r="N25" s="30">
        <v>7124.04</v>
      </c>
      <c r="O25" s="30">
        <f t="shared" si="3"/>
        <v>257698.78000000003</v>
      </c>
    </row>
    <row r="26" spans="1:26" ht="18.75" customHeight="1">
      <c r="A26" s="22" t="s">
        <v>43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3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2" t="s">
        <v>44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f t="shared" si="3"/>
        <v>0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2" t="s">
        <v>45</v>
      </c>
      <c r="B28" s="30">
        <v>1620453.4999999993</v>
      </c>
      <c r="C28" s="30">
        <v>644766.4600000002</v>
      </c>
      <c r="D28" s="30">
        <v>841812.3300000001</v>
      </c>
      <c r="E28" s="30">
        <v>236039.2199999999</v>
      </c>
      <c r="F28" s="30">
        <v>737738.5100000005</v>
      </c>
      <c r="G28" s="30">
        <v>1138898.3199999996</v>
      </c>
      <c r="H28" s="30">
        <v>228212.3599999998</v>
      </c>
      <c r="I28" s="30">
        <v>1112197.09</v>
      </c>
      <c r="J28" s="30">
        <v>675856.6200000001</v>
      </c>
      <c r="K28" s="30">
        <v>1110139.3099999998</v>
      </c>
      <c r="L28" s="30">
        <v>1107958.7500000005</v>
      </c>
      <c r="M28" s="30">
        <v>787911.7000000003</v>
      </c>
      <c r="N28" s="30">
        <v>230376.75999999986</v>
      </c>
      <c r="O28" s="30">
        <f t="shared" si="3"/>
        <v>10472360.93</v>
      </c>
      <c r="P28"/>
      <c r="Q28"/>
      <c r="R28"/>
      <c r="S28"/>
      <c r="T28"/>
      <c r="U28"/>
      <c r="V28"/>
      <c r="W28"/>
      <c r="X28"/>
      <c r="Y28"/>
      <c r="Z28"/>
    </row>
    <row r="29" spans="1:15" ht="15" customHeight="1">
      <c r="A29" s="32"/>
      <c r="B29" s="19"/>
      <c r="C29" s="19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8.75" customHeight="1">
      <c r="A30" s="17" t="s">
        <v>46</v>
      </c>
      <c r="B30" s="30">
        <f>+B31+B33+B48+B49+B52-B53</f>
        <v>662721.7199999999</v>
      </c>
      <c r="C30" s="30">
        <f>+C31+C33+C48+C49+C52-C53</f>
        <v>96334.39999999935</v>
      </c>
      <c r="D30" s="30">
        <f aca="true" t="shared" si="4" ref="D30:O30">+D31+D33+D48+D49+D52-D53</f>
        <v>-164574.75000000108</v>
      </c>
      <c r="E30" s="30">
        <f t="shared" si="4"/>
        <v>234436.74</v>
      </c>
      <c r="F30" s="30">
        <f t="shared" si="4"/>
        <v>196845.30000000013</v>
      </c>
      <c r="G30" s="30">
        <f t="shared" si="4"/>
        <v>855773.0499999998</v>
      </c>
      <c r="H30" s="30">
        <f t="shared" si="4"/>
        <v>-79377.48999999992</v>
      </c>
      <c r="I30" s="30">
        <f t="shared" si="4"/>
        <v>-475710.54000000004</v>
      </c>
      <c r="J30" s="30">
        <f t="shared" si="4"/>
        <v>272853.7299999996</v>
      </c>
      <c r="K30" s="30">
        <f t="shared" si="4"/>
        <v>695955.8600000001</v>
      </c>
      <c r="L30" s="30">
        <f t="shared" si="4"/>
        <v>839486.5399999998</v>
      </c>
      <c r="M30" s="30">
        <f t="shared" si="4"/>
        <v>512611.56999999995</v>
      </c>
      <c r="N30" s="30">
        <f t="shared" si="4"/>
        <v>9027.890000000065</v>
      </c>
      <c r="O30" s="30">
        <f t="shared" si="4"/>
        <v>3656384.0199999944</v>
      </c>
    </row>
    <row r="31" spans="1:15" ht="18.75" customHeight="1">
      <c r="A31" s="22" t="s">
        <v>47</v>
      </c>
      <c r="B31" s="35">
        <v>-1733472.4000000001</v>
      </c>
      <c r="C31" s="35">
        <v>-1695689.6000000006</v>
      </c>
      <c r="D31" s="35">
        <v>-1293569.2000000004</v>
      </c>
      <c r="E31" s="35">
        <v>-235853.20000000004</v>
      </c>
      <c r="F31" s="35">
        <v>-957140.8000000002</v>
      </c>
      <c r="G31" s="35">
        <v>-1368474.7999999998</v>
      </c>
      <c r="H31" s="35">
        <v>-247306.40000000002</v>
      </c>
      <c r="I31" s="35">
        <v>-1668933.2</v>
      </c>
      <c r="J31" s="35">
        <v>-1228739.6000000003</v>
      </c>
      <c r="K31" s="35">
        <v>-1165036.4</v>
      </c>
      <c r="L31" s="35">
        <v>-864384.4</v>
      </c>
      <c r="M31" s="35">
        <v>-502770.4</v>
      </c>
      <c r="N31" s="35">
        <v>-474495.99999999994</v>
      </c>
      <c r="O31" s="35">
        <f>+O32</f>
        <v>-13435866.400000002</v>
      </c>
    </row>
    <row r="32" spans="1:26" ht="18.75" customHeight="1">
      <c r="A32" s="32" t="s">
        <v>48</v>
      </c>
      <c r="B32" s="19">
        <v>-1733472.4000000001</v>
      </c>
      <c r="C32" s="19">
        <v>-1695689.6000000006</v>
      </c>
      <c r="D32" s="19">
        <v>-1293569.2000000004</v>
      </c>
      <c r="E32" s="19">
        <v>-235853.20000000004</v>
      </c>
      <c r="F32" s="19">
        <v>-957140.8000000002</v>
      </c>
      <c r="G32" s="19">
        <v>-1368474.7999999998</v>
      </c>
      <c r="H32" s="19">
        <v>-247306.40000000002</v>
      </c>
      <c r="I32" s="19">
        <v>-1668933.2</v>
      </c>
      <c r="J32" s="19">
        <v>-1228739.6000000003</v>
      </c>
      <c r="K32" s="19">
        <v>-1165036.4</v>
      </c>
      <c r="L32" s="19">
        <v>-864384.4</v>
      </c>
      <c r="M32" s="19">
        <v>-502770.4</v>
      </c>
      <c r="N32" s="19">
        <v>-474495.99999999994</v>
      </c>
      <c r="O32" s="36">
        <f aca="true" t="shared" si="5" ref="O32:O53">SUM(B32:N32)</f>
        <v>-13435866.400000002</v>
      </c>
      <c r="P32"/>
      <c r="Q32"/>
      <c r="R32"/>
      <c r="S32"/>
      <c r="T32"/>
      <c r="U32"/>
      <c r="V32"/>
      <c r="W32"/>
      <c r="X32"/>
      <c r="Y32"/>
      <c r="Z32"/>
    </row>
    <row r="33" spans="1:15" ht="18.75" customHeight="1">
      <c r="A33" s="22" t="s">
        <v>49</v>
      </c>
      <c r="B33" s="35">
        <f>SUM(B34:B46)</f>
        <v>-53754.36000000007</v>
      </c>
      <c r="C33" s="35">
        <f aca="true" t="shared" si="6" ref="C33:O33">SUM(C34:C46)</f>
        <v>-46286.36999999996</v>
      </c>
      <c r="D33" s="35">
        <f t="shared" si="6"/>
        <v>-349187.85000000003</v>
      </c>
      <c r="E33" s="35">
        <f t="shared" si="6"/>
        <v>-41440.47</v>
      </c>
      <c r="F33" s="35">
        <f t="shared" si="6"/>
        <v>-396748.1399999999</v>
      </c>
      <c r="G33" s="35">
        <f t="shared" si="6"/>
        <v>-117636.57000000002</v>
      </c>
      <c r="H33" s="35">
        <f t="shared" si="6"/>
        <v>-245859.55999999997</v>
      </c>
      <c r="I33" s="35">
        <f t="shared" si="6"/>
        <v>-575660.49</v>
      </c>
      <c r="J33" s="35">
        <f t="shared" si="6"/>
        <v>-14881.42000000002</v>
      </c>
      <c r="K33" s="35">
        <f t="shared" si="6"/>
        <v>-159151.44000000003</v>
      </c>
      <c r="L33" s="35">
        <f t="shared" si="6"/>
        <v>-111115.69</v>
      </c>
      <c r="M33" s="35">
        <f t="shared" si="6"/>
        <v>-10444.80999999998</v>
      </c>
      <c r="N33" s="35">
        <f t="shared" si="6"/>
        <v>-15847.199999999973</v>
      </c>
      <c r="O33" s="35">
        <f t="shared" si="6"/>
        <v>-2138014.37</v>
      </c>
    </row>
    <row r="34" spans="1:26" ht="18.75" customHeight="1">
      <c r="A34" s="32" t="s">
        <v>50</v>
      </c>
      <c r="B34" s="37">
        <v>-70453.95000000001</v>
      </c>
      <c r="C34" s="37">
        <v>-57641.84</v>
      </c>
      <c r="D34" s="37">
        <v>-358208.51</v>
      </c>
      <c r="E34" s="37">
        <v>-45595.07000000001</v>
      </c>
      <c r="F34" s="37">
        <v>-399903.99999999994</v>
      </c>
      <c r="G34" s="37">
        <v>-117560.86</v>
      </c>
      <c r="H34" s="37">
        <v>-247886.6</v>
      </c>
      <c r="I34" s="37">
        <v>-577462.38</v>
      </c>
      <c r="J34" s="37">
        <v>-30241.949999999997</v>
      </c>
      <c r="K34" s="37">
        <v>-167068.44999999998</v>
      </c>
      <c r="L34" s="37">
        <v>-119183.5</v>
      </c>
      <c r="M34" s="37">
        <v>-15243.36</v>
      </c>
      <c r="N34" s="37">
        <v>-19535.02</v>
      </c>
      <c r="O34" s="37">
        <f t="shared" si="5"/>
        <v>-2225985.49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2" t="s">
        <v>51</v>
      </c>
      <c r="B35" s="37">
        <v>-673.2</v>
      </c>
      <c r="C35" s="37">
        <v>-792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-1702.8</v>
      </c>
      <c r="J35" s="37">
        <v>0</v>
      </c>
      <c r="K35" s="37">
        <v>0</v>
      </c>
      <c r="L35" s="37">
        <v>0</v>
      </c>
      <c r="M35" s="37">
        <v>-1188</v>
      </c>
      <c r="N35" s="37">
        <v>0</v>
      </c>
      <c r="O35" s="37">
        <f t="shared" si="5"/>
        <v>-4356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2" t="s">
        <v>52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f t="shared" si="5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2" t="s">
        <v>53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8">
        <f t="shared" si="5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2" t="s">
        <v>54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55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56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f t="shared" si="5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57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f t="shared" si="5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58</v>
      </c>
      <c r="B42" s="37">
        <v>-173302.98</v>
      </c>
      <c r="C42" s="37">
        <v>-129738.49</v>
      </c>
      <c r="D42" s="37">
        <v>-117195.64</v>
      </c>
      <c r="E42" s="37">
        <v>-34144.4</v>
      </c>
      <c r="F42" s="37">
        <v>-123815.51000000002</v>
      </c>
      <c r="G42" s="37">
        <v>-170773.77999999997</v>
      </c>
      <c r="H42" s="37">
        <v>-32299.140000000003</v>
      </c>
      <c r="I42" s="37">
        <v>-129157.83000000002</v>
      </c>
      <c r="J42" s="37">
        <v>-115027.75</v>
      </c>
      <c r="K42" s="37">
        <v>-153766.06000000003</v>
      </c>
      <c r="L42" s="37">
        <v>-137803.61000000002</v>
      </c>
      <c r="M42" s="37">
        <v>-76328.14</v>
      </c>
      <c r="N42" s="37">
        <v>-39615.919999999984</v>
      </c>
      <c r="O42" s="37">
        <f t="shared" si="5"/>
        <v>-1432969.25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6" t="s">
        <v>59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f t="shared" si="5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6" t="s">
        <v>60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f t="shared" si="5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6" t="s">
        <v>61</v>
      </c>
      <c r="B45" s="37">
        <v>130017.38999999993</v>
      </c>
      <c r="C45" s="37">
        <v>96749.29000000004</v>
      </c>
      <c r="D45" s="37">
        <v>86063.85</v>
      </c>
      <c r="E45" s="37">
        <v>26115.600000000002</v>
      </c>
      <c r="F45" s="37">
        <v>86579.22</v>
      </c>
      <c r="G45" s="37">
        <v>116395.81999999996</v>
      </c>
      <c r="H45" s="37">
        <v>23406.33000000001</v>
      </c>
      <c r="I45" s="37">
        <v>90459.38000000003</v>
      </c>
      <c r="J45" s="37">
        <v>88908.71999999997</v>
      </c>
      <c r="K45" s="37">
        <v>110248.03999999998</v>
      </c>
      <c r="L45" s="37">
        <v>99466.49000000002</v>
      </c>
      <c r="M45" s="37">
        <v>56128.140000000014</v>
      </c>
      <c r="N45" s="37">
        <v>29527.500000000007</v>
      </c>
      <c r="O45" s="37">
        <f>SUM(B45:N45)</f>
        <v>1040065.7699999999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6" t="s">
        <v>62</v>
      </c>
      <c r="B46" s="37">
        <v>60658.380000000005</v>
      </c>
      <c r="C46" s="37">
        <v>45136.67000000002</v>
      </c>
      <c r="D46" s="37">
        <v>40152.45000000001</v>
      </c>
      <c r="E46" s="37">
        <v>12183.399999999998</v>
      </c>
      <c r="F46" s="37">
        <v>40392.149999999994</v>
      </c>
      <c r="G46" s="37">
        <v>54302.249999999985</v>
      </c>
      <c r="H46" s="37">
        <v>10919.85</v>
      </c>
      <c r="I46" s="37">
        <v>42203.14</v>
      </c>
      <c r="J46" s="37">
        <v>41479.56000000002</v>
      </c>
      <c r="K46" s="37">
        <v>51435.030000000006</v>
      </c>
      <c r="L46" s="37">
        <v>46404.92999999999</v>
      </c>
      <c r="M46" s="37">
        <v>26186.550000000007</v>
      </c>
      <c r="N46" s="37">
        <v>13776.240000000007</v>
      </c>
      <c r="O46" s="37">
        <f>SUM(B46:N46)</f>
        <v>485230.6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2" t="s">
        <v>63</v>
      </c>
      <c r="B48" s="39">
        <v>2449916.66</v>
      </c>
      <c r="C48" s="39">
        <v>1838299.7699999998</v>
      </c>
      <c r="D48" s="39">
        <v>1478166.3799999994</v>
      </c>
      <c r="E48" s="39">
        <v>511725.09</v>
      </c>
      <c r="F48" s="39">
        <v>1550718.32</v>
      </c>
      <c r="G48" s="39">
        <v>2341863.1999999997</v>
      </c>
      <c r="H48" s="39">
        <v>413783.17000000004</v>
      </c>
      <c r="I48" s="39">
        <v>1768861.93</v>
      </c>
      <c r="J48" s="39">
        <v>1516458.8299999998</v>
      </c>
      <c r="K48" s="39">
        <v>2020122.48</v>
      </c>
      <c r="L48" s="39">
        <v>1814965.39</v>
      </c>
      <c r="M48" s="39">
        <v>1025810.86</v>
      </c>
      <c r="N48" s="39">
        <v>499365.76999999996</v>
      </c>
      <c r="O48" s="37">
        <f t="shared" si="5"/>
        <v>19230057.849999998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2" t="s">
        <v>64</v>
      </c>
      <c r="B49" s="39">
        <v>31.82</v>
      </c>
      <c r="C49" s="39">
        <v>10.6</v>
      </c>
      <c r="D49" s="39">
        <v>15.92</v>
      </c>
      <c r="E49" s="39">
        <v>5.32</v>
      </c>
      <c r="F49" s="39">
        <v>15.92</v>
      </c>
      <c r="G49" s="39">
        <v>21.22</v>
      </c>
      <c r="H49" s="39">
        <v>5.3</v>
      </c>
      <c r="I49" s="39">
        <v>21.22</v>
      </c>
      <c r="J49" s="39">
        <v>15.92</v>
      </c>
      <c r="K49" s="39">
        <v>21.22</v>
      </c>
      <c r="L49" s="39">
        <v>21.24</v>
      </c>
      <c r="M49" s="39">
        <v>15.92</v>
      </c>
      <c r="N49" s="39">
        <v>5.32</v>
      </c>
      <c r="O49" s="37">
        <f t="shared" si="5"/>
        <v>206.93999999999997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7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7" t="s">
        <v>65</v>
      </c>
      <c r="B51" s="40">
        <f aca="true" t="shared" si="7" ref="B51:N51">+B19+B30</f>
        <v>28350724.97</v>
      </c>
      <c r="C51" s="40">
        <f t="shared" si="7"/>
        <v>20266673.68</v>
      </c>
      <c r="D51" s="40">
        <f t="shared" si="7"/>
        <v>18142115.68</v>
      </c>
      <c r="E51" s="40">
        <f t="shared" si="7"/>
        <v>5595254.960000002</v>
      </c>
      <c r="F51" s="40">
        <f t="shared" si="7"/>
        <v>19513626.03</v>
      </c>
      <c r="G51" s="40">
        <f t="shared" si="7"/>
        <v>28053007.780000005</v>
      </c>
      <c r="H51" s="40">
        <f t="shared" si="7"/>
        <v>5106566.24</v>
      </c>
      <c r="I51" s="40">
        <f t="shared" si="7"/>
        <v>20308998.14</v>
      </c>
      <c r="J51" s="40">
        <f t="shared" si="7"/>
        <v>18212807.650000002</v>
      </c>
      <c r="K51" s="40">
        <f t="shared" si="7"/>
        <v>24588580.190000005</v>
      </c>
      <c r="L51" s="40">
        <f t="shared" si="7"/>
        <v>22539597.99</v>
      </c>
      <c r="M51" s="40">
        <f t="shared" si="7"/>
        <v>12842638.810000004</v>
      </c>
      <c r="N51" s="40">
        <f t="shared" si="7"/>
        <v>6313833.589999999</v>
      </c>
      <c r="O51" s="40">
        <f>SUM(B51:N51)</f>
        <v>229834425.71000004</v>
      </c>
      <c r="P51"/>
      <c r="Q51" s="41"/>
      <c r="R51"/>
      <c r="S51"/>
      <c r="T51"/>
      <c r="U51"/>
      <c r="V51"/>
      <c r="W51"/>
      <c r="X51"/>
      <c r="Y51"/>
      <c r="Z51"/>
    </row>
    <row r="52" spans="1:19" ht="18.75" customHeight="1">
      <c r="A52" s="42" t="s">
        <v>66</v>
      </c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19">
        <f t="shared" si="5"/>
        <v>0</v>
      </c>
      <c r="P52"/>
      <c r="Q52" s="41"/>
      <c r="R52"/>
      <c r="S52"/>
    </row>
    <row r="53" spans="1:19" ht="18.75" customHeight="1">
      <c r="A53" s="42" t="s">
        <v>67</v>
      </c>
      <c r="B53" s="37">
        <v>0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19">
        <f t="shared" si="5"/>
        <v>0</v>
      </c>
      <c r="P53"/>
      <c r="Q53"/>
      <c r="R53"/>
      <c r="S53"/>
    </row>
    <row r="54" spans="1:19" ht="15.75">
      <c r="A54" s="43"/>
      <c r="B54" s="44"/>
      <c r="C54" s="44"/>
      <c r="D54" s="45"/>
      <c r="E54" s="45"/>
      <c r="F54" s="45"/>
      <c r="G54" s="45"/>
      <c r="H54" s="45"/>
      <c r="I54" s="44"/>
      <c r="J54" s="45"/>
      <c r="K54" s="45"/>
      <c r="L54" s="45"/>
      <c r="M54" s="45"/>
      <c r="N54" s="45"/>
      <c r="O54" s="46"/>
      <c r="P54" s="47"/>
      <c r="Q54"/>
      <c r="R54" s="41"/>
      <c r="S54"/>
    </row>
    <row r="55" spans="1:19" ht="12.75" customHeight="1">
      <c r="A55" s="48"/>
      <c r="B55" s="49"/>
      <c r="C55" s="49"/>
      <c r="D55" s="50"/>
      <c r="E55" s="50"/>
      <c r="F55" s="50"/>
      <c r="G55" s="50"/>
      <c r="H55" s="50"/>
      <c r="I55" s="49"/>
      <c r="J55" s="50"/>
      <c r="K55" s="50"/>
      <c r="L55" s="50"/>
      <c r="M55" s="50"/>
      <c r="N55" s="50"/>
      <c r="O55" s="51"/>
      <c r="P55" s="47"/>
      <c r="Q55"/>
      <c r="R55" s="41"/>
      <c r="S55"/>
    </row>
    <row r="56" spans="1:17" ht="1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  <c r="Q56"/>
    </row>
    <row r="57" spans="1:17" ht="18.75" customHeight="1">
      <c r="A57" s="17" t="s">
        <v>68</v>
      </c>
      <c r="B57" s="55">
        <f aca="true" t="shared" si="8" ref="B57:O57">SUM(B58:B68)</f>
        <v>28350724.929999996</v>
      </c>
      <c r="C57" s="55">
        <f t="shared" si="8"/>
        <v>20266673.699999996</v>
      </c>
      <c r="D57" s="55">
        <f t="shared" si="8"/>
        <v>18142115.679999996</v>
      </c>
      <c r="E57" s="55">
        <f t="shared" si="8"/>
        <v>5595254.95</v>
      </c>
      <c r="F57" s="55">
        <f t="shared" si="8"/>
        <v>19513626.009999998</v>
      </c>
      <c r="G57" s="55">
        <f t="shared" si="8"/>
        <v>28053007.770000003</v>
      </c>
      <c r="H57" s="55">
        <f t="shared" si="8"/>
        <v>5106566.209999999</v>
      </c>
      <c r="I57" s="55">
        <f t="shared" si="8"/>
        <v>20308998.130000003</v>
      </c>
      <c r="J57" s="55">
        <f t="shared" si="8"/>
        <v>18212807.639999997</v>
      </c>
      <c r="K57" s="55">
        <f t="shared" si="8"/>
        <v>24588580.18</v>
      </c>
      <c r="L57" s="55">
        <f t="shared" si="8"/>
        <v>22539597.999999996</v>
      </c>
      <c r="M57" s="55">
        <f t="shared" si="8"/>
        <v>12842638.8</v>
      </c>
      <c r="N57" s="55">
        <f t="shared" si="8"/>
        <v>6313833.55</v>
      </c>
      <c r="O57" s="40">
        <f t="shared" si="8"/>
        <v>229834425.55</v>
      </c>
      <c r="Q57" s="66"/>
    </row>
    <row r="58" spans="1:18" ht="18.75" customHeight="1">
      <c r="A58" s="22" t="s">
        <v>69</v>
      </c>
      <c r="B58" s="55">
        <v>23223864.969999995</v>
      </c>
      <c r="C58" s="55">
        <v>14468403.239999998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40">
        <f>SUM(B58:N58)</f>
        <v>37692268.20999999</v>
      </c>
      <c r="P58"/>
      <c r="Q58"/>
      <c r="R58" s="41"/>
    </row>
    <row r="59" spans="1:16" ht="18.75" customHeight="1">
      <c r="A59" s="22" t="s">
        <v>70</v>
      </c>
      <c r="B59" s="55">
        <v>5126859.960000001</v>
      </c>
      <c r="C59" s="55">
        <v>5798270.459999999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40">
        <f aca="true" t="shared" si="9" ref="O59:O68">SUM(B59:N59)</f>
        <v>10925130.42</v>
      </c>
      <c r="P59"/>
    </row>
    <row r="60" spans="1:17" ht="18.75" customHeight="1">
      <c r="A60" s="22" t="s">
        <v>71</v>
      </c>
      <c r="B60" s="56">
        <v>0</v>
      </c>
      <c r="C60" s="56">
        <v>0</v>
      </c>
      <c r="D60" s="35">
        <v>18142115.679999996</v>
      </c>
      <c r="E60" s="56">
        <v>0</v>
      </c>
      <c r="F60" s="56">
        <v>0</v>
      </c>
      <c r="G60" s="56">
        <v>0</v>
      </c>
      <c r="H60" s="55">
        <v>5106566.209999999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35">
        <f t="shared" si="9"/>
        <v>23248681.889999993</v>
      </c>
      <c r="Q60"/>
    </row>
    <row r="61" spans="1:18" ht="18.75" customHeight="1">
      <c r="A61" s="22" t="s">
        <v>72</v>
      </c>
      <c r="B61" s="56">
        <v>0</v>
      </c>
      <c r="C61" s="56">
        <v>0</v>
      </c>
      <c r="D61" s="56">
        <v>0</v>
      </c>
      <c r="E61" s="35">
        <v>5595254.95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40">
        <f t="shared" si="9"/>
        <v>5595254.95</v>
      </c>
      <c r="R61"/>
    </row>
    <row r="62" spans="1:19" ht="18.75" customHeight="1">
      <c r="A62" s="22" t="s">
        <v>73</v>
      </c>
      <c r="B62" s="56">
        <v>0</v>
      </c>
      <c r="C62" s="56">
        <v>0</v>
      </c>
      <c r="D62" s="56">
        <v>0</v>
      </c>
      <c r="E62" s="56">
        <v>0</v>
      </c>
      <c r="F62" s="35">
        <v>19513626.009999998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35">
        <f t="shared" si="9"/>
        <v>19513626.009999998</v>
      </c>
      <c r="S62"/>
    </row>
    <row r="63" spans="1:20" ht="18.75" customHeight="1">
      <c r="A63" s="22" t="s">
        <v>74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5">
        <v>28053007.770000003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40">
        <f t="shared" si="9"/>
        <v>28053007.770000003</v>
      </c>
      <c r="T63"/>
    </row>
    <row r="64" spans="1:21" ht="18.75" customHeight="1">
      <c r="A64" s="22" t="s">
        <v>75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5">
        <v>20308998.130000003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40">
        <f t="shared" si="9"/>
        <v>20308998.130000003</v>
      </c>
      <c r="U64"/>
    </row>
    <row r="65" spans="1:22" ht="18.75" customHeight="1">
      <c r="A65" s="22" t="s">
        <v>76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35">
        <v>18212807.639999997</v>
      </c>
      <c r="K65" s="56">
        <v>0</v>
      </c>
      <c r="L65" s="56">
        <v>0</v>
      </c>
      <c r="M65" s="56">
        <v>0</v>
      </c>
      <c r="N65" s="56">
        <v>0</v>
      </c>
      <c r="O65" s="40">
        <f t="shared" si="9"/>
        <v>18212807.639999997</v>
      </c>
      <c r="V65"/>
    </row>
    <row r="66" spans="1:23" ht="18.75" customHeight="1">
      <c r="A66" s="22" t="s">
        <v>77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35">
        <v>24588580.18</v>
      </c>
      <c r="L66" s="35">
        <v>22539597.999999996</v>
      </c>
      <c r="M66" s="56">
        <v>0</v>
      </c>
      <c r="N66" s="56">
        <v>0</v>
      </c>
      <c r="O66" s="40">
        <f t="shared" si="9"/>
        <v>47128178.17999999</v>
      </c>
      <c r="P66"/>
      <c r="W66"/>
    </row>
    <row r="67" spans="1:25" ht="18.75" customHeight="1">
      <c r="A67" s="22" t="s">
        <v>78</v>
      </c>
      <c r="B67" s="56">
        <v>0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35">
        <v>12842638.8</v>
      </c>
      <c r="N67" s="56">
        <v>0</v>
      </c>
      <c r="O67" s="40">
        <f t="shared" si="9"/>
        <v>12842638.8</v>
      </c>
      <c r="R67"/>
      <c r="Y67"/>
    </row>
    <row r="68" spans="1:26" ht="18.75" customHeight="1">
      <c r="A68" s="43" t="s">
        <v>79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8">
        <v>6313833.55</v>
      </c>
      <c r="O68" s="59">
        <f t="shared" si="9"/>
        <v>6313833.55</v>
      </c>
      <c r="P68"/>
      <c r="S68"/>
      <c r="Z68"/>
    </row>
    <row r="69" spans="1:12" ht="21" customHeight="1">
      <c r="A69" s="60" t="s">
        <v>80</v>
      </c>
      <c r="B69" s="61"/>
      <c r="C69" s="61"/>
      <c r="D69"/>
      <c r="E69"/>
      <c r="F69"/>
      <c r="G69"/>
      <c r="H69" s="62"/>
      <c r="I69" s="62"/>
      <c r="J69"/>
      <c r="K69"/>
      <c r="L69"/>
    </row>
    <row r="70" spans="1:14" ht="15.75">
      <c r="A70" s="63" t="s">
        <v>81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2:12" ht="13.5">
      <c r="B71" s="61"/>
      <c r="C71" s="61"/>
      <c r="D71"/>
      <c r="E71"/>
      <c r="F71"/>
      <c r="G71"/>
      <c r="H71" s="62"/>
      <c r="I71" s="62"/>
      <c r="J71"/>
      <c r="K71"/>
      <c r="L71"/>
    </row>
    <row r="72" spans="2:12" ht="13.5">
      <c r="B72" s="61"/>
      <c r="C72" s="61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 s="64"/>
      <c r="I73" s="64"/>
      <c r="J73" s="65"/>
      <c r="K73" s="65"/>
      <c r="L73" s="65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9" spans="2:14" ht="13.5">
      <c r="B89"/>
      <c r="C89"/>
      <c r="D89"/>
      <c r="E89"/>
      <c r="F89"/>
      <c r="G89"/>
      <c r="H89"/>
      <c r="I89"/>
      <c r="J89"/>
      <c r="K89"/>
      <c r="L89"/>
      <c r="M89"/>
      <c r="N89"/>
    </row>
    <row r="91" spans="2:14" ht="13.5">
      <c r="B91"/>
      <c r="C91"/>
      <c r="D91"/>
      <c r="E91"/>
      <c r="F91"/>
      <c r="G91"/>
      <c r="H91"/>
      <c r="I91"/>
      <c r="J91"/>
      <c r="K91"/>
      <c r="L91"/>
      <c r="M91"/>
      <c r="N91"/>
    </row>
  </sheetData>
  <sheetProtection/>
  <mergeCells count="6">
    <mergeCell ref="A1:O1"/>
    <mergeCell ref="A2:O2"/>
    <mergeCell ref="A4:A6"/>
    <mergeCell ref="B4:N4"/>
    <mergeCell ref="O4:O6"/>
    <mergeCell ref="A70:N70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2022-02-08T20:59:54Z</dcterms:created>
  <dcterms:modified xsi:type="dcterms:W3CDTF">2022-02-08T21:09:22Z</dcterms:modified>
  <cp:category/>
  <cp:version/>
  <cp:contentType/>
  <cp:contentStatus/>
</cp:coreProperties>
</file>