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<sst xmlns="http://schemas.openxmlformats.org/spreadsheetml/2006/main" count="83" uniqueCount="80">
  <si>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</si>
  <si>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</si>
  <si>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</si>
  <si>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</si>
  <si>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</si>
  <si>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</si>
  <si>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</si>
  <si>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</si>
  <si>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</si>
  <si>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</si>
  <si>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</si>
  <si>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</si>
  <si>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</si>
  <si>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</si>
  <si>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</si>
  <si>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</si>
  <si>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</si>
  <si>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</si>
  <si>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</si>
  <si>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</si>
  <si>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</si>
  <si>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</si>
  <si>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</si>
  <si>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</si>
  <si>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</si>
  <si>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</si>
  <si>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</si>
  <si>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</si>
  <si>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</si>
  <si>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</si>
  <si>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</si>
  <si>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</si>
  <si>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</si>
  <si>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</si>
  <si>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</si>
  <si>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</si>
  <si>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</si>
  <si>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</si>
  <si>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</si>
  <si>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</si>
  <si>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</si>
  <si>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</si>
  <si>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</si>
  <si>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</si>
  <si>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</si>
  <si>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</si>
  <si>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</si>
  <si>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</si>
  <si>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</si>
  <si>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</si>
  <si>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</si>
  <si>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</si>
  <si>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</si>
  <si>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</si>
  <si>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</si>
  <si>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</si>
  <si>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</si>
  <si>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</si>
  <si>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</si>
  <si>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</si>
  <si>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</si>
  <si>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</si>
  <si>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</si>
  <si>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</si>
  <si>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</si>
  <si>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</si>
  <si>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</si>
  <si>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</si>
  <si>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27/01/22 - VENCIMENTO 03/02/22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</si>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</sst>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329382</v>
      </c>
      <c r="C7" s="9">
        <f t="shared" si="0"/>
        <v>233910</v>
      </c>
      <c r="D7" s="9">
        <f t="shared" si="0"/>
        <v>237958</v>
      </c>
      <c r="E7" s="9">
        <f t="shared" si="0"/>
        <v>52263</v>
      </c>
      <c r="F7" s="9">
        <f t="shared" si="0"/>
        <v>191708</v>
      </c>
      <c r="G7" s="9">
        <f t="shared" si="0"/>
        <v>303254</v>
      </c>
      <c r="H7" s="9">
        <f t="shared" si="0"/>
        <v>38860</v>
      </c>
      <c r="I7" s="9">
        <f t="shared" si="0"/>
        <v>232556</v>
      </c>
      <c r="J7" s="9">
        <f t="shared" si="0"/>
        <v>202112</v>
      </c>
      <c r="K7" s="9">
        <f t="shared" si="0"/>
        <v>306240</v>
      </c>
      <c r="L7" s="9">
        <f t="shared" si="0"/>
        <v>216796</v>
      </c>
      <c r="M7" s="9">
        <f t="shared" si="0"/>
        <v>108638</v>
      </c>
      <c r="N7" s="9">
        <f t="shared" si="0"/>
        <v>69417</v>
      </c>
      <c r="O7" s="9">
        <f t="shared" si="0"/>
        <v>2523094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14866</v>
      </c>
      <c r="C8" s="11">
        <f t="shared" si="1"/>
        <v>14791</v>
      </c>
      <c r="D8" s="11">
        <f t="shared" si="1"/>
        <v>10499</v>
      </c>
      <c r="E8" s="11">
        <f t="shared" si="1"/>
        <v>2155</v>
      </c>
      <c r="F8" s="11">
        <f t="shared" si="1"/>
        <v>8337</v>
      </c>
      <c r="G8" s="11">
        <f t="shared" si="1"/>
        <v>12160</v>
      </c>
      <c r="H8" s="11">
        <f t="shared" si="1"/>
        <v>2224</v>
      </c>
      <c r="I8" s="11">
        <f t="shared" si="1"/>
        <v>14859</v>
      </c>
      <c r="J8" s="11">
        <f t="shared" si="1"/>
        <v>10614</v>
      </c>
      <c r="K8" s="11">
        <f t="shared" si="1"/>
        <v>9749</v>
      </c>
      <c r="L8" s="11">
        <f t="shared" si="1"/>
        <v>7116</v>
      </c>
      <c r="M8" s="11">
        <f t="shared" si="1"/>
        <v>4730</v>
      </c>
      <c r="N8" s="11">
        <f t="shared" si="1"/>
        <v>4318</v>
      </c>
      <c r="O8" s="11">
        <f t="shared" si="1"/>
        <v>116418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14866</v>
      </c>
      <c r="C9" s="11">
        <v>14791</v>
      </c>
      <c r="D9" s="11">
        <v>10499</v>
      </c>
      <c r="E9" s="11">
        <v>2155</v>
      </c>
      <c r="F9" s="11">
        <v>8337</v>
      </c>
      <c r="G9" s="11">
        <v>12160</v>
      </c>
      <c r="H9" s="11">
        <v>2224</v>
      </c>
      <c r="I9" s="11">
        <v>14858</v>
      </c>
      <c r="J9" s="11">
        <v>10614</v>
      </c>
      <c r="K9" s="11">
        <v>9745</v>
      </c>
      <c r="L9" s="11">
        <v>7116</v>
      </c>
      <c r="M9" s="11">
        <v>4723</v>
      </c>
      <c r="N9" s="11">
        <v>4304</v>
      </c>
      <c r="O9" s="11">
        <f>SUM(B9:N9)</f>
        <v>116392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4</v>
      </c>
      <c r="L10" s="13">
        <v>0</v>
      </c>
      <c r="M10" s="13">
        <v>7</v>
      </c>
      <c r="N10" s="13">
        <v>14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314516</v>
      </c>
      <c r="C11" s="13">
        <v>219119</v>
      </c>
      <c r="D11" s="13">
        <v>227459</v>
      </c>
      <c r="E11" s="13">
        <v>50108</v>
      </c>
      <c r="F11" s="13">
        <v>183371</v>
      </c>
      <c r="G11" s="13">
        <v>291094</v>
      </c>
      <c r="H11" s="13">
        <v>36636</v>
      </c>
      <c r="I11" s="13">
        <v>217697</v>
      </c>
      <c r="J11" s="13">
        <v>191498</v>
      </c>
      <c r="K11" s="13">
        <v>296491</v>
      </c>
      <c r="L11" s="13">
        <v>209680</v>
      </c>
      <c r="M11" s="13">
        <v>103908</v>
      </c>
      <c r="N11" s="13">
        <v>65099</v>
      </c>
      <c r="O11" s="11">
        <f>SUM(B11:N11)</f>
        <v>2406676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1.171851387919633</v>
      </c>
      <c r="C16" s="19">
        <v>1.203962702249662</v>
      </c>
      <c r="D16" s="19">
        <v>1.202136575709385</v>
      </c>
      <c r="E16" s="19">
        <v>0.921259841935207</v>
      </c>
      <c r="F16" s="19">
        <v>1.413226236242252</v>
      </c>
      <c r="G16" s="19">
        <v>1.519516126893823</v>
      </c>
      <c r="H16" s="19">
        <v>1.697931201702612</v>
      </c>
      <c r="I16" s="19">
        <v>1.250765782009572</v>
      </c>
      <c r="J16" s="19">
        <v>1.282226480734024</v>
      </c>
      <c r="K16" s="19">
        <v>1.128683665831224</v>
      </c>
      <c r="L16" s="19">
        <v>1.289865725234335</v>
      </c>
      <c r="M16" s="19">
        <v>1.269580697152697</v>
      </c>
      <c r="N16" s="19">
        <v>1.153180776255336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1070916.68</v>
      </c>
      <c r="C18" s="24">
        <f aca="true" t="shared" si="2" ref="C18:O18">C19+C20+C21+C22+C23+C24+C25+C26+C27</f>
        <v>786508.3200000001</v>
      </c>
      <c r="D18" s="24">
        <f t="shared" si="2"/>
        <v>695274.6400000001</v>
      </c>
      <c r="E18" s="24">
        <f t="shared" si="2"/>
        <v>203977.19</v>
      </c>
      <c r="F18" s="24">
        <f t="shared" si="2"/>
        <v>763709.7200000001</v>
      </c>
      <c r="G18" s="24">
        <f t="shared" si="2"/>
        <v>1076647.14</v>
      </c>
      <c r="H18" s="24">
        <f t="shared" si="2"/>
        <v>202779.31999999998</v>
      </c>
      <c r="I18" s="24">
        <f t="shared" si="2"/>
        <v>812539.9500000001</v>
      </c>
      <c r="J18" s="24">
        <f t="shared" si="2"/>
        <v>719002.4900000001</v>
      </c>
      <c r="K18" s="24">
        <f t="shared" si="2"/>
        <v>924213.6499999999</v>
      </c>
      <c r="L18" s="24">
        <f t="shared" si="2"/>
        <v>854950.92</v>
      </c>
      <c r="M18" s="24">
        <f t="shared" si="2"/>
        <v>488072.51999999996</v>
      </c>
      <c r="N18" s="24">
        <f t="shared" si="2"/>
        <v>251712.93</v>
      </c>
      <c r="O18" s="24">
        <f t="shared" si="2"/>
        <v>8850305.470000003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824541.96</v>
      </c>
      <c r="C19" s="30">
        <f aca="true" t="shared" si="3" ref="C19:N19">ROUND((C13+C14)*C7,2)</f>
        <v>604891.26</v>
      </c>
      <c r="D19" s="30">
        <f t="shared" si="3"/>
        <v>539688.74</v>
      </c>
      <c r="E19" s="30">
        <f t="shared" si="3"/>
        <v>202492.99</v>
      </c>
      <c r="F19" s="30">
        <f t="shared" si="3"/>
        <v>503961.99</v>
      </c>
      <c r="G19" s="30">
        <f t="shared" si="3"/>
        <v>655908.08</v>
      </c>
      <c r="H19" s="30">
        <f t="shared" si="3"/>
        <v>112849.44</v>
      </c>
      <c r="I19" s="30">
        <f t="shared" si="3"/>
        <v>597157.3</v>
      </c>
      <c r="J19" s="30">
        <f t="shared" si="3"/>
        <v>521994.66</v>
      </c>
      <c r="K19" s="30">
        <f t="shared" si="3"/>
        <v>747623.71</v>
      </c>
      <c r="L19" s="30">
        <f t="shared" si="3"/>
        <v>602627.84</v>
      </c>
      <c r="M19" s="30">
        <f t="shared" si="3"/>
        <v>348467.25</v>
      </c>
      <c r="N19" s="30">
        <f t="shared" si="3"/>
        <v>201121.87</v>
      </c>
      <c r="O19" s="30">
        <f aca="true" t="shared" si="4" ref="O19:O27">SUM(B19:N19)</f>
        <v>6463327.090000001</v>
      </c>
    </row>
    <row r="20" spans="1:23" ht="18.75" customHeight="1">
      <c r="A20" s="26" t="s">
        <v>34</v>
      </c>
      <c r="B20" s="30">
        <f>IF(B16&lt;&gt;0,ROUND((B16-1)*B19,2),0)</f>
        <v>141698.68</v>
      </c>
      <c r="C20" s="30">
        <f aca="true" t="shared" si="5" ref="C20:N20">IF(C16&lt;&gt;0,ROUND((C16-1)*C19,2),0)</f>
        <v>123375.26</v>
      </c>
      <c r="D20" s="30">
        <f t="shared" si="5"/>
        <v>109090.83</v>
      </c>
      <c r="E20" s="30">
        <f t="shared" si="5"/>
        <v>-15944.33</v>
      </c>
      <c r="F20" s="30">
        <f t="shared" si="5"/>
        <v>208250.32</v>
      </c>
      <c r="G20" s="30">
        <f t="shared" si="5"/>
        <v>340754.83</v>
      </c>
      <c r="H20" s="30">
        <f t="shared" si="5"/>
        <v>78761.15</v>
      </c>
      <c r="I20" s="30">
        <f t="shared" si="5"/>
        <v>149746.62</v>
      </c>
      <c r="J20" s="30">
        <f t="shared" si="5"/>
        <v>147320.72</v>
      </c>
      <c r="K20" s="30">
        <f t="shared" si="5"/>
        <v>96206.96</v>
      </c>
      <c r="L20" s="30">
        <f t="shared" si="5"/>
        <v>174681.16</v>
      </c>
      <c r="M20" s="30">
        <f t="shared" si="5"/>
        <v>93940.04</v>
      </c>
      <c r="N20" s="30">
        <f t="shared" si="5"/>
        <v>30808</v>
      </c>
      <c r="O20" s="30">
        <f t="shared" si="4"/>
        <v>1678690.24</v>
      </c>
      <c r="W20" s="62"/>
    </row>
    <row r="21" spans="1:15" ht="18.75" customHeight="1">
      <c r="A21" s="26" t="s">
        <v>35</v>
      </c>
      <c r="B21" s="30">
        <v>48485.82</v>
      </c>
      <c r="C21" s="30">
        <v>33767.38</v>
      </c>
      <c r="D21" s="30">
        <v>20230.81</v>
      </c>
      <c r="E21" s="30">
        <v>8152.98</v>
      </c>
      <c r="F21" s="30">
        <v>25522.49</v>
      </c>
      <c r="G21" s="30">
        <v>40785.38</v>
      </c>
      <c r="H21" s="30">
        <v>4051.28</v>
      </c>
      <c r="I21" s="30">
        <v>27546.82</v>
      </c>
      <c r="J21" s="30">
        <v>27743.78</v>
      </c>
      <c r="K21" s="30">
        <v>42255.72</v>
      </c>
      <c r="L21" s="30">
        <v>39649.98</v>
      </c>
      <c r="M21" s="30">
        <v>18334.05</v>
      </c>
      <c r="N21" s="30">
        <v>10646.1</v>
      </c>
      <c r="O21" s="30">
        <f t="shared" si="4"/>
        <v>347172.5899999999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965.38</v>
      </c>
      <c r="C24" s="30">
        <v>724.04</v>
      </c>
      <c r="D24" s="30">
        <v>633.53</v>
      </c>
      <c r="E24" s="30">
        <v>185.65</v>
      </c>
      <c r="F24" s="30">
        <v>700.83</v>
      </c>
      <c r="G24" s="30">
        <v>983.95</v>
      </c>
      <c r="H24" s="30">
        <v>185.65</v>
      </c>
      <c r="I24" s="30">
        <v>735.64</v>
      </c>
      <c r="J24" s="30">
        <v>659.06</v>
      </c>
      <c r="K24" s="30">
        <v>840.07</v>
      </c>
      <c r="L24" s="30">
        <v>775.09</v>
      </c>
      <c r="M24" s="30">
        <v>438.6</v>
      </c>
      <c r="N24" s="30">
        <v>229.72</v>
      </c>
      <c r="O24" s="30">
        <f t="shared" si="4"/>
        <v>8057.21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-70778.53</v>
      </c>
      <c r="C29" s="30">
        <f>+C30+C32+C45+C46+C49-C50</f>
        <v>-69106.5</v>
      </c>
      <c r="D29" s="30">
        <f t="shared" si="6"/>
        <v>-53059.03</v>
      </c>
      <c r="E29" s="30">
        <f t="shared" si="6"/>
        <v>-10514.33</v>
      </c>
      <c r="F29" s="30">
        <f t="shared" si="6"/>
        <v>-40579.86</v>
      </c>
      <c r="G29" s="30">
        <f t="shared" si="6"/>
        <v>-58975.37</v>
      </c>
      <c r="H29" s="30">
        <f t="shared" si="6"/>
        <v>-21565.890000000003</v>
      </c>
      <c r="I29" s="30">
        <f t="shared" si="6"/>
        <v>-92765.68</v>
      </c>
      <c r="J29" s="30">
        <f t="shared" si="6"/>
        <v>-50366.38</v>
      </c>
      <c r="K29" s="30">
        <f t="shared" si="6"/>
        <v>-47549.31</v>
      </c>
      <c r="L29" s="30">
        <f t="shared" si="6"/>
        <v>-35620.39</v>
      </c>
      <c r="M29" s="30">
        <f t="shared" si="6"/>
        <v>-23220.09</v>
      </c>
      <c r="N29" s="30">
        <f t="shared" si="6"/>
        <v>-20215.12</v>
      </c>
      <c r="O29" s="30">
        <f t="shared" si="6"/>
        <v>-594316.4800000001</v>
      </c>
    </row>
    <row r="30" spans="1:15" ht="18.75" customHeight="1">
      <c r="A30" s="26" t="s">
        <v>39</v>
      </c>
      <c r="B30" s="31">
        <f>+B31</f>
        <v>-65410.4</v>
      </c>
      <c r="C30" s="31">
        <f>+C31</f>
        <v>-65080.4</v>
      </c>
      <c r="D30" s="31">
        <f aca="true" t="shared" si="7" ref="D30:O30">+D31</f>
        <v>-46195.6</v>
      </c>
      <c r="E30" s="31">
        <f t="shared" si="7"/>
        <v>-9482</v>
      </c>
      <c r="F30" s="31">
        <f t="shared" si="7"/>
        <v>-36682.8</v>
      </c>
      <c r="G30" s="31">
        <f t="shared" si="7"/>
        <v>-53504</v>
      </c>
      <c r="H30" s="31">
        <f t="shared" si="7"/>
        <v>-9785.6</v>
      </c>
      <c r="I30" s="31">
        <f t="shared" si="7"/>
        <v>-65375.2</v>
      </c>
      <c r="J30" s="31">
        <f t="shared" si="7"/>
        <v>-46701.6</v>
      </c>
      <c r="K30" s="31">
        <f t="shared" si="7"/>
        <v>-42878</v>
      </c>
      <c r="L30" s="31">
        <f t="shared" si="7"/>
        <v>-31310.4</v>
      </c>
      <c r="M30" s="31">
        <f t="shared" si="7"/>
        <v>-20781.2</v>
      </c>
      <c r="N30" s="31">
        <f t="shared" si="7"/>
        <v>-18937.6</v>
      </c>
      <c r="O30" s="31">
        <f t="shared" si="7"/>
        <v>-512124.8</v>
      </c>
    </row>
    <row r="31" spans="1:26" ht="18.75" customHeight="1">
      <c r="A31" s="27" t="s">
        <v>40</v>
      </c>
      <c r="B31" s="16">
        <f>ROUND((-B9)*$G$3,2)</f>
        <v>-65410.4</v>
      </c>
      <c r="C31" s="16">
        <f aca="true" t="shared" si="8" ref="C31:N31">ROUND((-C9)*$G$3,2)</f>
        <v>-65080.4</v>
      </c>
      <c r="D31" s="16">
        <f t="shared" si="8"/>
        <v>-46195.6</v>
      </c>
      <c r="E31" s="16">
        <f t="shared" si="8"/>
        <v>-9482</v>
      </c>
      <c r="F31" s="16">
        <f t="shared" si="8"/>
        <v>-36682.8</v>
      </c>
      <c r="G31" s="16">
        <f t="shared" si="8"/>
        <v>-53504</v>
      </c>
      <c r="H31" s="16">
        <f t="shared" si="8"/>
        <v>-9785.6</v>
      </c>
      <c r="I31" s="16">
        <f t="shared" si="8"/>
        <v>-65375.2</v>
      </c>
      <c r="J31" s="16">
        <f t="shared" si="8"/>
        <v>-46701.6</v>
      </c>
      <c r="K31" s="16">
        <f t="shared" si="8"/>
        <v>-42878</v>
      </c>
      <c r="L31" s="16">
        <f t="shared" si="8"/>
        <v>-31310.4</v>
      </c>
      <c r="M31" s="16">
        <f t="shared" si="8"/>
        <v>-20781.2</v>
      </c>
      <c r="N31" s="16">
        <f t="shared" si="8"/>
        <v>-18937.6</v>
      </c>
      <c r="O31" s="32">
        <f aca="true" t="shared" si="9" ref="O31:O50">SUM(B31:N31)</f>
        <v>-512124.8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-5368.13</v>
      </c>
      <c r="C32" s="31">
        <f aca="true" t="shared" si="10" ref="C32:O32">SUM(C33:C43)</f>
        <v>-4026.1</v>
      </c>
      <c r="D32" s="31">
        <f t="shared" si="10"/>
        <v>-3522.84</v>
      </c>
      <c r="E32" s="31">
        <f t="shared" si="10"/>
        <v>-1032.33</v>
      </c>
      <c r="F32" s="31">
        <f t="shared" si="10"/>
        <v>-3897.06</v>
      </c>
      <c r="G32" s="31">
        <f t="shared" si="10"/>
        <v>-5471.37</v>
      </c>
      <c r="H32" s="31">
        <f t="shared" si="10"/>
        <v>-10803.2</v>
      </c>
      <c r="I32" s="31">
        <f t="shared" si="10"/>
        <v>-27390.48</v>
      </c>
      <c r="J32" s="31">
        <f t="shared" si="10"/>
        <v>-3664.78</v>
      </c>
      <c r="K32" s="31">
        <f t="shared" si="10"/>
        <v>-4671.31</v>
      </c>
      <c r="L32" s="31">
        <f t="shared" si="10"/>
        <v>-4309.99</v>
      </c>
      <c r="M32" s="31">
        <f t="shared" si="10"/>
        <v>-2438.89</v>
      </c>
      <c r="N32" s="31">
        <f t="shared" si="10"/>
        <v>-1277.52</v>
      </c>
      <c r="O32" s="31">
        <f t="shared" si="10"/>
        <v>-77874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-9770.87</v>
      </c>
      <c r="I33" s="33">
        <v>-23299.86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-33070.73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-5368.13</v>
      </c>
      <c r="C41" s="33">
        <v>-4026.1</v>
      </c>
      <c r="D41" s="33">
        <v>-3522.84</v>
      </c>
      <c r="E41" s="33">
        <v>-1032.33</v>
      </c>
      <c r="F41" s="33">
        <v>-3897.06</v>
      </c>
      <c r="G41" s="33">
        <v>-5471.37</v>
      </c>
      <c r="H41" s="33">
        <v>-1032.33</v>
      </c>
      <c r="I41" s="33">
        <v>-4090.62</v>
      </c>
      <c r="J41" s="33">
        <v>-3664.78</v>
      </c>
      <c r="K41" s="33">
        <v>-4671.31</v>
      </c>
      <c r="L41" s="33">
        <v>-4309.99</v>
      </c>
      <c r="M41" s="33">
        <v>-2438.89</v>
      </c>
      <c r="N41" s="33">
        <v>-1277.52</v>
      </c>
      <c r="O41" s="33">
        <f t="shared" si="9"/>
        <v>-44803.26999999999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-3340.59</v>
      </c>
      <c r="E45" s="35">
        <v>0</v>
      </c>
      <c r="F45" s="35">
        <v>0</v>
      </c>
      <c r="G45" s="35">
        <v>0</v>
      </c>
      <c r="H45" s="35">
        <v>-977.09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-4317.68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1000138.1499999999</v>
      </c>
      <c r="C48" s="36">
        <f t="shared" si="11"/>
        <v>717401.8200000001</v>
      </c>
      <c r="D48" s="36">
        <f t="shared" si="11"/>
        <v>642215.6100000001</v>
      </c>
      <c r="E48" s="36">
        <f t="shared" si="11"/>
        <v>193462.86000000002</v>
      </c>
      <c r="F48" s="36">
        <f t="shared" si="11"/>
        <v>723129.8600000001</v>
      </c>
      <c r="G48" s="36">
        <f t="shared" si="11"/>
        <v>1017671.7699999999</v>
      </c>
      <c r="H48" s="36">
        <f t="shared" si="11"/>
        <v>181213.42999999996</v>
      </c>
      <c r="I48" s="36">
        <f t="shared" si="11"/>
        <v>719774.27</v>
      </c>
      <c r="J48" s="36">
        <f t="shared" si="11"/>
        <v>668636.1100000001</v>
      </c>
      <c r="K48" s="36">
        <f t="shared" si="11"/>
        <v>876664.3399999999</v>
      </c>
      <c r="L48" s="36">
        <f t="shared" si="11"/>
        <v>819330.53</v>
      </c>
      <c r="M48" s="36">
        <f t="shared" si="11"/>
        <v>464852.42999999993</v>
      </c>
      <c r="N48" s="36">
        <f t="shared" si="11"/>
        <v>231497.81</v>
      </c>
      <c r="O48" s="36">
        <f>SUM(B48:N48)</f>
        <v>8255988.989999999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1000138.15</v>
      </c>
      <c r="C54" s="51">
        <f t="shared" si="12"/>
        <v>717401.8200000001</v>
      </c>
      <c r="D54" s="51">
        <f t="shared" si="12"/>
        <v>642215.62</v>
      </c>
      <c r="E54" s="51">
        <f t="shared" si="12"/>
        <v>193462.87</v>
      </c>
      <c r="F54" s="51">
        <f t="shared" si="12"/>
        <v>723129.86</v>
      </c>
      <c r="G54" s="51">
        <f t="shared" si="12"/>
        <v>1017671.76</v>
      </c>
      <c r="H54" s="51">
        <f t="shared" si="12"/>
        <v>181213.43</v>
      </c>
      <c r="I54" s="51">
        <f t="shared" si="12"/>
        <v>719774.26</v>
      </c>
      <c r="J54" s="51">
        <f t="shared" si="12"/>
        <v>668636.11</v>
      </c>
      <c r="K54" s="51">
        <f t="shared" si="12"/>
        <v>876664.34</v>
      </c>
      <c r="L54" s="51">
        <f t="shared" si="12"/>
        <v>819330.52</v>
      </c>
      <c r="M54" s="51">
        <f t="shared" si="12"/>
        <v>464852.44</v>
      </c>
      <c r="N54" s="51">
        <f t="shared" si="12"/>
        <v>231497.82</v>
      </c>
      <c r="O54" s="36">
        <f t="shared" si="12"/>
        <v>8255989.000000001</v>
      </c>
      <c r="Q54"/>
    </row>
    <row r="55" spans="1:18" ht="18.75" customHeight="1">
      <c r="A55" s="26" t="s">
        <v>56</v>
      </c>
      <c r="B55" s="51">
        <v>818337.75</v>
      </c>
      <c r="C55" s="51">
        <v>511555.76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1329893.51</v>
      </c>
      <c r="P55"/>
      <c r="Q55"/>
      <c r="R55" s="43"/>
    </row>
    <row r="56" spans="1:16" ht="18.75" customHeight="1">
      <c r="A56" s="26" t="s">
        <v>57</v>
      </c>
      <c r="B56" s="51">
        <v>181800.4</v>
      </c>
      <c r="C56" s="51">
        <v>205846.06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387646.45999999996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642215.62</v>
      </c>
      <c r="E57" s="52">
        <v>0</v>
      </c>
      <c r="F57" s="52">
        <v>0</v>
      </c>
      <c r="G57" s="52">
        <v>0</v>
      </c>
      <c r="H57" s="51">
        <v>181213.43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823429.05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193462.87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193462.87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723129.86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723129.86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1017671.76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1017671.76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719774.26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719774.26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668636.11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668636.11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876664.34</v>
      </c>
      <c r="L63" s="31">
        <v>819330.52</v>
      </c>
      <c r="M63" s="52">
        <v>0</v>
      </c>
      <c r="N63" s="52">
        <v>0</v>
      </c>
      <c r="O63" s="36">
        <f t="shared" si="13"/>
        <v>1695994.8599999999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464852.44</v>
      </c>
      <c r="N64" s="52">
        <v>0</v>
      </c>
      <c r="O64" s="36">
        <f t="shared" si="13"/>
        <v>464852.44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231497.82</v>
      </c>
      <c r="O65" s="55">
        <f t="shared" si="13"/>
        <v>231497.82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2022-02-02T17:39:16Z</dcterms:modified>
  <cp:category/>
  <cp:version/>
  <cp:contentType/>
  <cp:contentStatus/>
</cp:coreProperties>
</file>