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<sst xmlns="http://schemas.openxmlformats.org/spreadsheetml/2006/main" count="83" uniqueCount="80">
  <si>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</si>
  <si>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</si>
  <si>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</si>
  <si>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</si>
  <si>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</si>
  <si>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</si>
  <si>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</si>
  <si>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</si>
  <si>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</si>
  <si>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</si>
  <si>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</si>
  <si>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</si>
  <si>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</si>
  <si>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</si>
  <si>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</si>
  <si>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</si>
  <si>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</si>
  <si>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</si>
  <si>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</si>
  <si>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</si>
  <si>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</si>
  <si>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</si>
  <si>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</si>
  <si>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</si>
  <si>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</si>
  <si>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</si>
  <si>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</si>
  <si>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</si>
  <si>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</si>
  <si>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</si>
  <si>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</si>
  <si>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</si>
  <si>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</si>
  <si>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</si>
  <si>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</si>
  <si>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</si>
  <si>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</si>
  <si>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</si>
  <si>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</si>
  <si>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</si>
  <si>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</si>
  <si>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</si>
  <si>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</si>
  <si>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</si>
  <si>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</si>
  <si>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</si>
  <si>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</si>
  <si>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</si>
  <si>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</si>
  <si>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</si>
  <si>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</si>
  <si>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</si>
  <si>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</si>
  <si>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</si>
  <si>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</si>
  <si>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</si>
  <si>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</si>
  <si>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</si>
  <si>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</si>
  <si>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</si>
  <si>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</si>
  <si>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</si>
  <si>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</si>
  <si>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</si>
  <si>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</si>
  <si>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</si>
  <si>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</si>
  <si>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</si>
  <si>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26/01/22 - VENCIMENTO 02/02/22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</si>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</sst>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328391</v>
      </c>
      <c r="C7" s="9">
        <f t="shared" si="0"/>
        <v>235194</v>
      </c>
      <c r="D7" s="9">
        <f t="shared" si="0"/>
        <v>240915</v>
      </c>
      <c r="E7" s="9">
        <f t="shared" si="0"/>
        <v>51462</v>
      </c>
      <c r="F7" s="9">
        <f t="shared" si="0"/>
        <v>192906</v>
      </c>
      <c r="G7" s="9">
        <f t="shared" si="0"/>
        <v>299069</v>
      </c>
      <c r="H7" s="9">
        <f t="shared" si="0"/>
        <v>39579</v>
      </c>
      <c r="I7" s="9">
        <f t="shared" si="0"/>
        <v>229470</v>
      </c>
      <c r="J7" s="9">
        <f t="shared" si="0"/>
        <v>203727</v>
      </c>
      <c r="K7" s="9">
        <f t="shared" si="0"/>
        <v>306971</v>
      </c>
      <c r="L7" s="9">
        <f t="shared" si="0"/>
        <v>224448</v>
      </c>
      <c r="M7" s="9">
        <f t="shared" si="0"/>
        <v>107687</v>
      </c>
      <c r="N7" s="9">
        <f t="shared" si="0"/>
        <v>69854</v>
      </c>
      <c r="O7" s="9">
        <f t="shared" si="0"/>
        <v>2529673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15379</v>
      </c>
      <c r="C8" s="11">
        <f t="shared" si="1"/>
        <v>15260</v>
      </c>
      <c r="D8" s="11">
        <f t="shared" si="1"/>
        <v>10858</v>
      </c>
      <c r="E8" s="11">
        <f t="shared" si="1"/>
        <v>2110</v>
      </c>
      <c r="F8" s="11">
        <f t="shared" si="1"/>
        <v>8883</v>
      </c>
      <c r="G8" s="11">
        <f t="shared" si="1"/>
        <v>12303</v>
      </c>
      <c r="H8" s="11">
        <f t="shared" si="1"/>
        <v>2341</v>
      </c>
      <c r="I8" s="11">
        <f t="shared" si="1"/>
        <v>14932</v>
      </c>
      <c r="J8" s="11">
        <f t="shared" si="1"/>
        <v>11073</v>
      </c>
      <c r="K8" s="11">
        <f t="shared" si="1"/>
        <v>10043</v>
      </c>
      <c r="L8" s="11">
        <f t="shared" si="1"/>
        <v>7713</v>
      </c>
      <c r="M8" s="11">
        <f t="shared" si="1"/>
        <v>4739</v>
      </c>
      <c r="N8" s="11">
        <f t="shared" si="1"/>
        <v>4581</v>
      </c>
      <c r="O8" s="11">
        <f t="shared" si="1"/>
        <v>120215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15379</v>
      </c>
      <c r="C9" s="11">
        <v>15260</v>
      </c>
      <c r="D9" s="11">
        <v>10858</v>
      </c>
      <c r="E9" s="11">
        <v>2110</v>
      </c>
      <c r="F9" s="11">
        <v>8883</v>
      </c>
      <c r="G9" s="11">
        <v>12303</v>
      </c>
      <c r="H9" s="11">
        <v>2341</v>
      </c>
      <c r="I9" s="11">
        <v>14926</v>
      </c>
      <c r="J9" s="11">
        <v>11073</v>
      </c>
      <c r="K9" s="11">
        <v>10030</v>
      </c>
      <c r="L9" s="11">
        <v>7713</v>
      </c>
      <c r="M9" s="11">
        <v>4731</v>
      </c>
      <c r="N9" s="11">
        <v>4565</v>
      </c>
      <c r="O9" s="11">
        <f>SUM(B9:N9)</f>
        <v>120172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13</v>
      </c>
      <c r="L10" s="13">
        <v>0</v>
      </c>
      <c r="M10" s="13">
        <v>8</v>
      </c>
      <c r="N10" s="13">
        <v>16</v>
      </c>
      <c r="O10" s="11">
        <f>SUM(B10:N10)</f>
        <v>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313012</v>
      </c>
      <c r="C11" s="13">
        <v>219934</v>
      </c>
      <c r="D11" s="13">
        <v>230057</v>
      </c>
      <c r="E11" s="13">
        <v>49352</v>
      </c>
      <c r="F11" s="13">
        <v>184023</v>
      </c>
      <c r="G11" s="13">
        <v>286766</v>
      </c>
      <c r="H11" s="13">
        <v>37238</v>
      </c>
      <c r="I11" s="13">
        <v>214538</v>
      </c>
      <c r="J11" s="13">
        <v>192654</v>
      </c>
      <c r="K11" s="13">
        <v>296928</v>
      </c>
      <c r="L11" s="13">
        <v>216735</v>
      </c>
      <c r="M11" s="13">
        <v>102948</v>
      </c>
      <c r="N11" s="13">
        <v>65273</v>
      </c>
      <c r="O11" s="11">
        <f>SUM(B11:N11)</f>
        <v>2409458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1.174856859514769</v>
      </c>
      <c r="C16" s="19">
        <v>1.198530118392774</v>
      </c>
      <c r="D16" s="19">
        <v>1.19001739986868</v>
      </c>
      <c r="E16" s="19">
        <v>0.937007897497271</v>
      </c>
      <c r="F16" s="19">
        <v>1.412454012713576</v>
      </c>
      <c r="G16" s="19">
        <v>1.52657978318249</v>
      </c>
      <c r="H16" s="19">
        <v>1.671945364027845</v>
      </c>
      <c r="I16" s="19">
        <v>1.262771463138758</v>
      </c>
      <c r="J16" s="19">
        <v>1.271620495262469</v>
      </c>
      <c r="K16" s="19">
        <v>1.126870266963383</v>
      </c>
      <c r="L16" s="19">
        <v>1.237430796534016</v>
      </c>
      <c r="M16" s="19">
        <v>1.280888482498924</v>
      </c>
      <c r="N16" s="19">
        <v>1.147031372284761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1070060.84</v>
      </c>
      <c r="C18" s="24">
        <f aca="true" t="shared" si="2" ref="C18:O18">C19+C20+C21+C22+C23+C24+C25+C26+C27</f>
        <v>786935.41</v>
      </c>
      <c r="D18" s="24">
        <f t="shared" si="2"/>
        <v>696966.43</v>
      </c>
      <c r="E18" s="24">
        <f t="shared" si="2"/>
        <v>204386.91999999998</v>
      </c>
      <c r="F18" s="24">
        <f t="shared" si="2"/>
        <v>768115.77</v>
      </c>
      <c r="G18" s="24">
        <f t="shared" si="2"/>
        <v>1067301.7</v>
      </c>
      <c r="H18" s="24">
        <f t="shared" si="2"/>
        <v>203296.69999999998</v>
      </c>
      <c r="I18" s="24">
        <f t="shared" si="2"/>
        <v>809416.34</v>
      </c>
      <c r="J18" s="24">
        <f t="shared" si="2"/>
        <v>719036.5</v>
      </c>
      <c r="K18" s="24">
        <f t="shared" si="2"/>
        <v>925187.8000000002</v>
      </c>
      <c r="L18" s="24">
        <f t="shared" si="2"/>
        <v>849139.3200000001</v>
      </c>
      <c r="M18" s="24">
        <f t="shared" si="2"/>
        <v>488171.93</v>
      </c>
      <c r="N18" s="24">
        <f t="shared" si="2"/>
        <v>251841.56999999998</v>
      </c>
      <c r="O18" s="24">
        <f t="shared" si="2"/>
        <v>8839857.229999999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822061.19</v>
      </c>
      <c r="C19" s="30">
        <f aca="true" t="shared" si="3" ref="C19:N19">ROUND((C13+C14)*C7,2)</f>
        <v>608211.68</v>
      </c>
      <c r="D19" s="30">
        <f t="shared" si="3"/>
        <v>546395.22</v>
      </c>
      <c r="E19" s="30">
        <f t="shared" si="3"/>
        <v>199389.52</v>
      </c>
      <c r="F19" s="30">
        <f t="shared" si="3"/>
        <v>507111.29</v>
      </c>
      <c r="G19" s="30">
        <f t="shared" si="3"/>
        <v>646856.34</v>
      </c>
      <c r="H19" s="30">
        <f t="shared" si="3"/>
        <v>114937.42</v>
      </c>
      <c r="I19" s="30">
        <f t="shared" si="3"/>
        <v>589233.07</v>
      </c>
      <c r="J19" s="30">
        <f t="shared" si="3"/>
        <v>526165.72</v>
      </c>
      <c r="K19" s="30">
        <f t="shared" si="3"/>
        <v>749408.3</v>
      </c>
      <c r="L19" s="30">
        <f t="shared" si="3"/>
        <v>623898.11</v>
      </c>
      <c r="M19" s="30">
        <f t="shared" si="3"/>
        <v>345416.82</v>
      </c>
      <c r="N19" s="30">
        <f t="shared" si="3"/>
        <v>202387.99</v>
      </c>
      <c r="O19" s="30">
        <f aca="true" t="shared" si="4" ref="O19:O27">SUM(B19:N19)</f>
        <v>6481472.67</v>
      </c>
    </row>
    <row r="20" spans="1:23" ht="18.75" customHeight="1">
      <c r="A20" s="26" t="s">
        <v>34</v>
      </c>
      <c r="B20" s="30">
        <f>IF(B16&lt;&gt;0,ROUND((B16-1)*B19,2),0)</f>
        <v>143743.04</v>
      </c>
      <c r="C20" s="30">
        <f aca="true" t="shared" si="5" ref="C20:N20">IF(C16&lt;&gt;0,ROUND((C16-1)*C19,2),0)</f>
        <v>120748.34</v>
      </c>
      <c r="D20" s="30">
        <f t="shared" si="5"/>
        <v>103824.6</v>
      </c>
      <c r="E20" s="30">
        <f t="shared" si="5"/>
        <v>-12559.97</v>
      </c>
      <c r="F20" s="30">
        <f t="shared" si="5"/>
        <v>209160.09</v>
      </c>
      <c r="G20" s="30">
        <f t="shared" si="5"/>
        <v>340621.47</v>
      </c>
      <c r="H20" s="30">
        <f t="shared" si="5"/>
        <v>77231.67</v>
      </c>
      <c r="I20" s="30">
        <f t="shared" si="5"/>
        <v>154833.64</v>
      </c>
      <c r="J20" s="30">
        <f t="shared" si="5"/>
        <v>142917.39</v>
      </c>
      <c r="K20" s="30">
        <f t="shared" si="5"/>
        <v>95077.63</v>
      </c>
      <c r="L20" s="30">
        <f t="shared" si="5"/>
        <v>148132.63</v>
      </c>
      <c r="M20" s="30">
        <f t="shared" si="5"/>
        <v>97023.61</v>
      </c>
      <c r="N20" s="30">
        <f t="shared" si="5"/>
        <v>29757.38</v>
      </c>
      <c r="O20" s="30">
        <f t="shared" si="4"/>
        <v>1650511.5199999998</v>
      </c>
      <c r="W20" s="62"/>
    </row>
    <row r="21" spans="1:15" ht="18.75" customHeight="1">
      <c r="A21" s="26" t="s">
        <v>35</v>
      </c>
      <c r="B21" s="30">
        <v>48068.71</v>
      </c>
      <c r="C21" s="30">
        <v>33498.65</v>
      </c>
      <c r="D21" s="30">
        <v>20482.35</v>
      </c>
      <c r="E21" s="30">
        <v>8281.82</v>
      </c>
      <c r="F21" s="30">
        <v>25864.83</v>
      </c>
      <c r="G21" s="30">
        <v>40632</v>
      </c>
      <c r="H21" s="30">
        <v>4010.16</v>
      </c>
      <c r="I21" s="30">
        <v>27262.74</v>
      </c>
      <c r="J21" s="30">
        <v>28007.74</v>
      </c>
      <c r="K21" s="30">
        <v>42572.29</v>
      </c>
      <c r="L21" s="30">
        <v>39121.28</v>
      </c>
      <c r="M21" s="30">
        <v>18400.32</v>
      </c>
      <c r="N21" s="30">
        <v>10563.87</v>
      </c>
      <c r="O21" s="30">
        <f t="shared" si="4"/>
        <v>346766.75999999995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963.06</v>
      </c>
      <c r="C24" s="30">
        <v>726.36</v>
      </c>
      <c r="D24" s="30">
        <v>633.53</v>
      </c>
      <c r="E24" s="30">
        <v>185.65</v>
      </c>
      <c r="F24" s="30">
        <v>705.47</v>
      </c>
      <c r="G24" s="30">
        <v>976.99</v>
      </c>
      <c r="H24" s="30">
        <v>185.65</v>
      </c>
      <c r="I24" s="30">
        <v>733.32</v>
      </c>
      <c r="J24" s="30">
        <v>661.38</v>
      </c>
      <c r="K24" s="30">
        <v>842.39</v>
      </c>
      <c r="L24" s="30">
        <v>770.45</v>
      </c>
      <c r="M24" s="30">
        <v>438.6</v>
      </c>
      <c r="N24" s="30">
        <v>225.09</v>
      </c>
      <c r="O24" s="30">
        <f t="shared" si="4"/>
        <v>8047.94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>
        <v>0</v>
      </c>
      <c r="C28" s="16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-73022.83</v>
      </c>
      <c r="C29" s="30">
        <f>+C30+C32+C45+C46+C49-C50</f>
        <v>-71183</v>
      </c>
      <c r="D29" s="30">
        <f t="shared" si="6"/>
        <v>-54647.09</v>
      </c>
      <c r="E29" s="30">
        <f t="shared" si="6"/>
        <v>-10316.33</v>
      </c>
      <c r="F29" s="30">
        <f t="shared" si="6"/>
        <v>-43008.07</v>
      </c>
      <c r="G29" s="30">
        <f t="shared" si="6"/>
        <v>-59565.85</v>
      </c>
      <c r="H29" s="30">
        <f t="shared" si="6"/>
        <v>-22109.14</v>
      </c>
      <c r="I29" s="30">
        <f t="shared" si="6"/>
        <v>-92958.26999999999</v>
      </c>
      <c r="J29" s="30">
        <f t="shared" si="6"/>
        <v>-52398.89</v>
      </c>
      <c r="K29" s="30">
        <f t="shared" si="6"/>
        <v>-48816.21</v>
      </c>
      <c r="L29" s="30">
        <f t="shared" si="6"/>
        <v>-38221.38</v>
      </c>
      <c r="M29" s="30">
        <f t="shared" si="6"/>
        <v>-23255.29</v>
      </c>
      <c r="N29" s="30">
        <f t="shared" si="6"/>
        <v>-21337.72</v>
      </c>
      <c r="O29" s="30">
        <f t="shared" si="6"/>
        <v>-610840.0700000001</v>
      </c>
    </row>
    <row r="30" spans="1:15" ht="18.75" customHeight="1">
      <c r="A30" s="26" t="s">
        <v>39</v>
      </c>
      <c r="B30" s="31">
        <f>+B31</f>
        <v>-67667.6</v>
      </c>
      <c r="C30" s="31">
        <f>+C31</f>
        <v>-67144</v>
      </c>
      <c r="D30" s="31">
        <f aca="true" t="shared" si="7" ref="D30:O30">+D31</f>
        <v>-47775.2</v>
      </c>
      <c r="E30" s="31">
        <f t="shared" si="7"/>
        <v>-9284</v>
      </c>
      <c r="F30" s="31">
        <f t="shared" si="7"/>
        <v>-39085.2</v>
      </c>
      <c r="G30" s="31">
        <f t="shared" si="7"/>
        <v>-54133.2</v>
      </c>
      <c r="H30" s="31">
        <f t="shared" si="7"/>
        <v>-10300.4</v>
      </c>
      <c r="I30" s="31">
        <f t="shared" si="7"/>
        <v>-65674.4</v>
      </c>
      <c r="J30" s="31">
        <f t="shared" si="7"/>
        <v>-48721.2</v>
      </c>
      <c r="K30" s="31">
        <f t="shared" si="7"/>
        <v>-44132</v>
      </c>
      <c r="L30" s="31">
        <f t="shared" si="7"/>
        <v>-33937.2</v>
      </c>
      <c r="M30" s="31">
        <f t="shared" si="7"/>
        <v>-20816.4</v>
      </c>
      <c r="N30" s="31">
        <f t="shared" si="7"/>
        <v>-20086</v>
      </c>
      <c r="O30" s="31">
        <f t="shared" si="7"/>
        <v>-528756.8</v>
      </c>
    </row>
    <row r="31" spans="1:26" ht="18.75" customHeight="1">
      <c r="A31" s="27" t="s">
        <v>40</v>
      </c>
      <c r="B31" s="16">
        <f>ROUND((-B9)*$G$3,2)</f>
        <v>-67667.6</v>
      </c>
      <c r="C31" s="16">
        <f aca="true" t="shared" si="8" ref="C31:N31">ROUND((-C9)*$G$3,2)</f>
        <v>-67144</v>
      </c>
      <c r="D31" s="16">
        <f t="shared" si="8"/>
        <v>-47775.2</v>
      </c>
      <c r="E31" s="16">
        <f t="shared" si="8"/>
        <v>-9284</v>
      </c>
      <c r="F31" s="16">
        <f t="shared" si="8"/>
        <v>-39085.2</v>
      </c>
      <c r="G31" s="16">
        <f t="shared" si="8"/>
        <v>-54133.2</v>
      </c>
      <c r="H31" s="16">
        <f t="shared" si="8"/>
        <v>-10300.4</v>
      </c>
      <c r="I31" s="16">
        <f t="shared" si="8"/>
        <v>-65674.4</v>
      </c>
      <c r="J31" s="16">
        <f t="shared" si="8"/>
        <v>-48721.2</v>
      </c>
      <c r="K31" s="16">
        <f t="shared" si="8"/>
        <v>-44132</v>
      </c>
      <c r="L31" s="16">
        <f t="shared" si="8"/>
        <v>-33937.2</v>
      </c>
      <c r="M31" s="16">
        <f t="shared" si="8"/>
        <v>-20816.4</v>
      </c>
      <c r="N31" s="16">
        <f t="shared" si="8"/>
        <v>-20086</v>
      </c>
      <c r="O31" s="32">
        <f aca="true" t="shared" si="9" ref="O31:O50">SUM(B31:N31)</f>
        <v>-528756.8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-5355.23</v>
      </c>
      <c r="C32" s="31">
        <f aca="true" t="shared" si="10" ref="C32:O32">SUM(C33:C43)</f>
        <v>-4039</v>
      </c>
      <c r="D32" s="31">
        <f t="shared" si="10"/>
        <v>-3522.84</v>
      </c>
      <c r="E32" s="31">
        <f t="shared" si="10"/>
        <v>-1032.33</v>
      </c>
      <c r="F32" s="31">
        <f t="shared" si="10"/>
        <v>-3922.87</v>
      </c>
      <c r="G32" s="31">
        <f t="shared" si="10"/>
        <v>-5432.65</v>
      </c>
      <c r="H32" s="31">
        <f t="shared" si="10"/>
        <v>-10829.07</v>
      </c>
      <c r="I32" s="31">
        <f t="shared" si="10"/>
        <v>-27283.870000000003</v>
      </c>
      <c r="J32" s="31">
        <f t="shared" si="10"/>
        <v>-3677.69</v>
      </c>
      <c r="K32" s="31">
        <f t="shared" si="10"/>
        <v>-4684.21</v>
      </c>
      <c r="L32" s="31">
        <f t="shared" si="10"/>
        <v>-4284.18</v>
      </c>
      <c r="M32" s="31">
        <f t="shared" si="10"/>
        <v>-2438.89</v>
      </c>
      <c r="N32" s="31">
        <f t="shared" si="10"/>
        <v>-1251.72</v>
      </c>
      <c r="O32" s="31">
        <f t="shared" si="10"/>
        <v>-77754.55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-9796.74</v>
      </c>
      <c r="I33" s="33">
        <v>-23206.15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-33002.89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-5355.23</v>
      </c>
      <c r="C41" s="33">
        <v>-4039</v>
      </c>
      <c r="D41" s="33">
        <v>-3522.84</v>
      </c>
      <c r="E41" s="33">
        <v>-1032.33</v>
      </c>
      <c r="F41" s="33">
        <v>-3922.87</v>
      </c>
      <c r="G41" s="33">
        <v>-5432.65</v>
      </c>
      <c r="H41" s="33">
        <v>-1032.33</v>
      </c>
      <c r="I41" s="33">
        <v>-4077.72</v>
      </c>
      <c r="J41" s="33">
        <v>-3677.69</v>
      </c>
      <c r="K41" s="33">
        <v>-4684.21</v>
      </c>
      <c r="L41" s="33">
        <v>-4284.18</v>
      </c>
      <c r="M41" s="33">
        <v>-2438.89</v>
      </c>
      <c r="N41" s="33">
        <v>-1251.72</v>
      </c>
      <c r="O41" s="33">
        <f t="shared" si="9"/>
        <v>-44751.66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-3349.05</v>
      </c>
      <c r="E45" s="35">
        <v>0</v>
      </c>
      <c r="F45" s="35">
        <v>0</v>
      </c>
      <c r="G45" s="35">
        <v>0</v>
      </c>
      <c r="H45" s="35">
        <v>-979.67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-4328.72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997038.0100000001</v>
      </c>
      <c r="C48" s="36">
        <f t="shared" si="11"/>
        <v>715752.41</v>
      </c>
      <c r="D48" s="36">
        <f t="shared" si="11"/>
        <v>642319.3400000001</v>
      </c>
      <c r="E48" s="36">
        <f t="shared" si="11"/>
        <v>194070.59</v>
      </c>
      <c r="F48" s="36">
        <f t="shared" si="11"/>
        <v>725107.7000000001</v>
      </c>
      <c r="G48" s="36">
        <f t="shared" si="11"/>
        <v>1007735.85</v>
      </c>
      <c r="H48" s="36">
        <f t="shared" si="11"/>
        <v>181187.56</v>
      </c>
      <c r="I48" s="36">
        <f t="shared" si="11"/>
        <v>716458.07</v>
      </c>
      <c r="J48" s="36">
        <f t="shared" si="11"/>
        <v>666637.61</v>
      </c>
      <c r="K48" s="36">
        <f t="shared" si="11"/>
        <v>876371.5900000002</v>
      </c>
      <c r="L48" s="36">
        <f t="shared" si="11"/>
        <v>810917.9400000001</v>
      </c>
      <c r="M48" s="36">
        <f t="shared" si="11"/>
        <v>464916.64</v>
      </c>
      <c r="N48" s="36">
        <f t="shared" si="11"/>
        <v>230503.84999999998</v>
      </c>
      <c r="O48" s="36">
        <f>SUM(B48:N48)</f>
        <v>8229017.16</v>
      </c>
      <c r="P48"/>
      <c r="Q48"/>
      <c r="R48" s="43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997038.01</v>
      </c>
      <c r="C54" s="51">
        <f t="shared" si="12"/>
        <v>715752.41</v>
      </c>
      <c r="D54" s="51">
        <f t="shared" si="12"/>
        <v>642319.34</v>
      </c>
      <c r="E54" s="51">
        <f t="shared" si="12"/>
        <v>194070.59</v>
      </c>
      <c r="F54" s="51">
        <f t="shared" si="12"/>
        <v>725107.7</v>
      </c>
      <c r="G54" s="51">
        <f t="shared" si="12"/>
        <v>1007735.85</v>
      </c>
      <c r="H54" s="51">
        <f t="shared" si="12"/>
        <v>181187.55</v>
      </c>
      <c r="I54" s="51">
        <f t="shared" si="12"/>
        <v>716458.05</v>
      </c>
      <c r="J54" s="51">
        <f t="shared" si="12"/>
        <v>666637.62</v>
      </c>
      <c r="K54" s="51">
        <f t="shared" si="12"/>
        <v>876371.6</v>
      </c>
      <c r="L54" s="51">
        <f t="shared" si="12"/>
        <v>810917.93</v>
      </c>
      <c r="M54" s="51">
        <f t="shared" si="12"/>
        <v>464916.64</v>
      </c>
      <c r="N54" s="51">
        <f t="shared" si="12"/>
        <v>230503.86</v>
      </c>
      <c r="O54" s="36">
        <f t="shared" si="12"/>
        <v>8229017.149999999</v>
      </c>
      <c r="Q54"/>
    </row>
    <row r="55" spans="1:18" ht="18.75" customHeight="1">
      <c r="A55" s="26" t="s">
        <v>56</v>
      </c>
      <c r="B55" s="51">
        <v>815832.22</v>
      </c>
      <c r="C55" s="51">
        <v>510393.75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1326225.97</v>
      </c>
      <c r="P55"/>
      <c r="Q55"/>
      <c r="R55" s="43"/>
    </row>
    <row r="56" spans="1:16" ht="18.75" customHeight="1">
      <c r="A56" s="26" t="s">
        <v>57</v>
      </c>
      <c r="B56" s="51">
        <v>181205.79</v>
      </c>
      <c r="C56" s="51">
        <v>205358.66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386564.45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642319.34</v>
      </c>
      <c r="E57" s="52">
        <v>0</v>
      </c>
      <c r="F57" s="52">
        <v>0</v>
      </c>
      <c r="G57" s="52">
        <v>0</v>
      </c>
      <c r="H57" s="51">
        <v>181187.55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823506.8899999999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194070.59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194070.59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725107.7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725107.7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1007735.85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1007735.85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716458.05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716458.05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666637.62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666637.62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876371.6</v>
      </c>
      <c r="L63" s="31">
        <v>810917.93</v>
      </c>
      <c r="M63" s="52">
        <v>0</v>
      </c>
      <c r="N63" s="52">
        <v>0</v>
      </c>
      <c r="O63" s="36">
        <f t="shared" si="13"/>
        <v>1687289.53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464916.64</v>
      </c>
      <c r="N64" s="52">
        <v>0</v>
      </c>
      <c r="O64" s="36">
        <f t="shared" si="13"/>
        <v>464916.64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230503.86</v>
      </c>
      <c r="O65" s="55">
        <f t="shared" si="13"/>
        <v>230503.86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2022-02-01T16:19:21Z</dcterms:modified>
  <cp:category/>
  <cp:version/>
  <cp:contentType/>
  <cp:contentStatus/>
</cp:coreProperties>
</file>