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<sst xmlns="http://schemas.openxmlformats.org/spreadsheetml/2006/main" count="83" uniqueCount="80">
  <si>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</si>
  <si>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</si>
  <si>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</si>
  <si>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</si>
  <si>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</si>
  <si>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</si>
  <si>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</si>
  <si>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</si>
  <si>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</si>
  <si>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</si>
  <si>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</si>
  <si>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</si>
  <si>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</si>
  <si>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</si>
  <si>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</si>
  <si>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</si>
  <si>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</si>
  <si>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</si>
  <si>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</si>
  <si>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</si>
  <si>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</si>
  <si>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</si>
  <si>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</si>
  <si>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</si>
  <si>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</si>
  <si>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</si>
  <si>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</si>
  <si>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</si>
  <si>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</si>
  <si>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</si>
  <si>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</si>
  <si>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</si>
  <si>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</si>
  <si>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</si>
  <si>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</si>
  <si>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</si>
  <si>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</si>
  <si>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</si>
  <si>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</si>
  <si>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</si>
  <si>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</si>
  <si>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</si>
  <si>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</si>
  <si>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</si>
  <si>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</si>
  <si>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</si>
  <si>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</si>
  <si>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</si>
  <si>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</si>
  <si>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</si>
  <si>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</si>
  <si>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</si>
  <si>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</si>
  <si>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</si>
  <si>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</si>
  <si>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</si>
  <si>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</si>
  <si>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</si>
  <si>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</si>
  <si>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</si>
  <si>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</si>
  <si>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</si>
  <si>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</si>
  <si>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</si>
  <si>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</si>
  <si>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</si>
  <si>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</si>
  <si>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</si>
  <si>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22/01/22 - VENCIMENTO 28/01/22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</si>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</sst>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231182</v>
      </c>
      <c r="C7" s="9">
        <f t="shared" si="0"/>
        <v>156691</v>
      </c>
      <c r="D7" s="9">
        <f t="shared" si="0"/>
        <v>170073</v>
      </c>
      <c r="E7" s="9">
        <f t="shared" si="0"/>
        <v>36986</v>
      </c>
      <c r="F7" s="9">
        <f t="shared" si="0"/>
        <v>115306</v>
      </c>
      <c r="G7" s="9">
        <f t="shared" si="0"/>
        <v>192099</v>
      </c>
      <c r="H7" s="9">
        <f t="shared" si="0"/>
        <v>25169</v>
      </c>
      <c r="I7" s="9">
        <f t="shared" si="0"/>
        <v>153357</v>
      </c>
      <c r="J7" s="9">
        <f t="shared" si="0"/>
        <v>130377</v>
      </c>
      <c r="K7" s="9">
        <f t="shared" si="0"/>
        <v>204522</v>
      </c>
      <c r="L7" s="9">
        <f t="shared" si="0"/>
        <v>140025</v>
      </c>
      <c r="M7" s="9">
        <f t="shared" si="0"/>
        <v>66355</v>
      </c>
      <c r="N7" s="9">
        <f t="shared" si="0"/>
        <v>41515</v>
      </c>
      <c r="O7" s="9">
        <f t="shared" si="0"/>
        <v>1663657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14056</v>
      </c>
      <c r="C8" s="11">
        <f t="shared" si="1"/>
        <v>13362</v>
      </c>
      <c r="D8" s="11">
        <f t="shared" si="1"/>
        <v>10315</v>
      </c>
      <c r="E8" s="11">
        <f t="shared" si="1"/>
        <v>1987</v>
      </c>
      <c r="F8" s="11">
        <f t="shared" si="1"/>
        <v>6660</v>
      </c>
      <c r="G8" s="11">
        <f t="shared" si="1"/>
        <v>10457</v>
      </c>
      <c r="H8" s="11">
        <f t="shared" si="1"/>
        <v>1960</v>
      </c>
      <c r="I8" s="11">
        <f t="shared" si="1"/>
        <v>13186</v>
      </c>
      <c r="J8" s="11">
        <f t="shared" si="1"/>
        <v>9136</v>
      </c>
      <c r="K8" s="11">
        <f t="shared" si="1"/>
        <v>8982</v>
      </c>
      <c r="L8" s="11">
        <f t="shared" si="1"/>
        <v>6447</v>
      </c>
      <c r="M8" s="11">
        <f t="shared" si="1"/>
        <v>3569</v>
      </c>
      <c r="N8" s="11">
        <f t="shared" si="1"/>
        <v>3283</v>
      </c>
      <c r="O8" s="11">
        <f t="shared" si="1"/>
        <v>103400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14056</v>
      </c>
      <c r="C9" s="11">
        <v>13362</v>
      </c>
      <c r="D9" s="11">
        <v>10315</v>
      </c>
      <c r="E9" s="11">
        <v>1987</v>
      </c>
      <c r="F9" s="11">
        <v>6660</v>
      </c>
      <c r="G9" s="11">
        <v>10457</v>
      </c>
      <c r="H9" s="11">
        <v>1960</v>
      </c>
      <c r="I9" s="11">
        <v>13182</v>
      </c>
      <c r="J9" s="11">
        <v>9136</v>
      </c>
      <c r="K9" s="11">
        <v>8968</v>
      </c>
      <c r="L9" s="11">
        <v>6447</v>
      </c>
      <c r="M9" s="11">
        <v>3566</v>
      </c>
      <c r="N9" s="11">
        <v>3269</v>
      </c>
      <c r="O9" s="11">
        <f>SUM(B9:N9)</f>
        <v>103365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14</v>
      </c>
      <c r="L10" s="13">
        <v>0</v>
      </c>
      <c r="M10" s="13">
        <v>3</v>
      </c>
      <c r="N10" s="13">
        <v>14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217126</v>
      </c>
      <c r="C11" s="13">
        <v>143329</v>
      </c>
      <c r="D11" s="13">
        <v>159758</v>
      </c>
      <c r="E11" s="13">
        <v>34999</v>
      </c>
      <c r="F11" s="13">
        <v>108646</v>
      </c>
      <c r="G11" s="13">
        <v>181642</v>
      </c>
      <c r="H11" s="13">
        <v>23209</v>
      </c>
      <c r="I11" s="13">
        <v>140171</v>
      </c>
      <c r="J11" s="13">
        <v>121241</v>
      </c>
      <c r="K11" s="13">
        <v>195540</v>
      </c>
      <c r="L11" s="13">
        <v>133578</v>
      </c>
      <c r="M11" s="13">
        <v>62786</v>
      </c>
      <c r="N11" s="13">
        <v>38232</v>
      </c>
      <c r="O11" s="11">
        <f>SUM(B11:N11)</f>
        <v>1560257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1.181352619350553</v>
      </c>
      <c r="C16" s="19">
        <v>1.223530507252917</v>
      </c>
      <c r="D16" s="19">
        <v>1.288091133594997</v>
      </c>
      <c r="E16" s="19">
        <v>0.952755910649721</v>
      </c>
      <c r="F16" s="19">
        <v>1.552337696417909</v>
      </c>
      <c r="G16" s="19">
        <v>1.561610236538405</v>
      </c>
      <c r="H16" s="19">
        <v>1.768128292062506</v>
      </c>
      <c r="I16" s="19">
        <v>1.270119875301009</v>
      </c>
      <c r="J16" s="19">
        <v>1.263361734604591</v>
      </c>
      <c r="K16" s="19">
        <v>1.226448823978759</v>
      </c>
      <c r="L16" s="19">
        <v>1.373208309869559</v>
      </c>
      <c r="M16" s="19">
        <v>1.324203680917284</v>
      </c>
      <c r="N16" s="19">
        <v>1.22464576003689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772065.58</v>
      </c>
      <c r="C18" s="24">
        <f aca="true" t="shared" si="2" ref="C18:O18">C19+C20+C21+C22+C23+C24+C25+C26+C27</f>
        <v>545332.0700000001</v>
      </c>
      <c r="D18" s="24">
        <f t="shared" si="2"/>
        <v>539725.56</v>
      </c>
      <c r="E18" s="24">
        <f t="shared" si="2"/>
        <v>151634.06000000003</v>
      </c>
      <c r="F18" s="24">
        <f t="shared" si="2"/>
        <v>512125.19999999995</v>
      </c>
      <c r="G18" s="24">
        <f t="shared" si="2"/>
        <v>714059.3500000001</v>
      </c>
      <c r="H18" s="24">
        <f t="shared" si="2"/>
        <v>139182.97</v>
      </c>
      <c r="I18" s="24">
        <f t="shared" si="2"/>
        <v>560494.12</v>
      </c>
      <c r="J18" s="24">
        <f t="shared" si="2"/>
        <v>464828.55</v>
      </c>
      <c r="K18" s="24">
        <f t="shared" si="2"/>
        <v>676252.3600000001</v>
      </c>
      <c r="L18" s="24">
        <f t="shared" si="2"/>
        <v>598637.52</v>
      </c>
      <c r="M18" s="24">
        <f t="shared" si="2"/>
        <v>322190.58</v>
      </c>
      <c r="N18" s="24">
        <f t="shared" si="2"/>
        <v>163212.72999999998</v>
      </c>
      <c r="O18" s="24">
        <f t="shared" si="2"/>
        <v>6159740.650000001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578717.9</v>
      </c>
      <c r="C19" s="30">
        <f aca="true" t="shared" si="3" ref="C19:N19">ROUND((C13+C14)*C7,2)</f>
        <v>405202.93</v>
      </c>
      <c r="D19" s="30">
        <f t="shared" si="3"/>
        <v>385725.56</v>
      </c>
      <c r="E19" s="30">
        <f t="shared" si="3"/>
        <v>143302.26</v>
      </c>
      <c r="F19" s="30">
        <f t="shared" si="3"/>
        <v>303116.41</v>
      </c>
      <c r="G19" s="30">
        <f t="shared" si="3"/>
        <v>415490.93</v>
      </c>
      <c r="H19" s="30">
        <f t="shared" si="3"/>
        <v>73090.78</v>
      </c>
      <c r="I19" s="30">
        <f t="shared" si="3"/>
        <v>393790.1</v>
      </c>
      <c r="J19" s="30">
        <f t="shared" si="3"/>
        <v>336724.68</v>
      </c>
      <c r="K19" s="30">
        <f t="shared" si="3"/>
        <v>499299.56</v>
      </c>
      <c r="L19" s="30">
        <f t="shared" si="3"/>
        <v>389227.49</v>
      </c>
      <c r="M19" s="30">
        <f t="shared" si="3"/>
        <v>212840.3</v>
      </c>
      <c r="N19" s="30">
        <f t="shared" si="3"/>
        <v>120281.41</v>
      </c>
      <c r="O19" s="30">
        <f aca="true" t="shared" si="4" ref="O19:O27">SUM(B19:N19)</f>
        <v>4256810.3100000005</v>
      </c>
    </row>
    <row r="20" spans="1:23" ht="18.75" customHeight="1">
      <c r="A20" s="26" t="s">
        <v>34</v>
      </c>
      <c r="B20" s="30">
        <f>IF(B16&lt;&gt;0,ROUND((B16-1)*B19,2),0)</f>
        <v>104952.01</v>
      </c>
      <c r="C20" s="30">
        <f aca="true" t="shared" si="5" ref="C20:N20">IF(C16&lt;&gt;0,ROUND((C16-1)*C19,2),0)</f>
        <v>90575.22</v>
      </c>
      <c r="D20" s="30">
        <f t="shared" si="5"/>
        <v>111124.11</v>
      </c>
      <c r="E20" s="30">
        <f t="shared" si="5"/>
        <v>-6770.18</v>
      </c>
      <c r="F20" s="30">
        <f t="shared" si="5"/>
        <v>167422.62</v>
      </c>
      <c r="G20" s="30">
        <f t="shared" si="5"/>
        <v>233343.96</v>
      </c>
      <c r="H20" s="30">
        <f t="shared" si="5"/>
        <v>56143.1</v>
      </c>
      <c r="I20" s="30">
        <f t="shared" si="5"/>
        <v>106370.53</v>
      </c>
      <c r="J20" s="30">
        <f t="shared" si="5"/>
        <v>88680.4</v>
      </c>
      <c r="K20" s="30">
        <f t="shared" si="5"/>
        <v>113065.8</v>
      </c>
      <c r="L20" s="30">
        <f t="shared" si="5"/>
        <v>145262.93</v>
      </c>
      <c r="M20" s="30">
        <f t="shared" si="5"/>
        <v>69003.61</v>
      </c>
      <c r="N20" s="30">
        <f t="shared" si="5"/>
        <v>27020.71</v>
      </c>
      <c r="O20" s="30">
        <f t="shared" si="4"/>
        <v>1306194.82</v>
      </c>
      <c r="W20" s="62"/>
    </row>
    <row r="21" spans="1:15" ht="18.75" customHeight="1">
      <c r="A21" s="26" t="s">
        <v>35</v>
      </c>
      <c r="B21" s="30">
        <v>32087.1</v>
      </c>
      <c r="C21" s="30">
        <v>25014.53</v>
      </c>
      <c r="D21" s="30">
        <v>16474.71</v>
      </c>
      <c r="E21" s="30">
        <v>5796.26</v>
      </c>
      <c r="F21" s="30">
        <v>15576.44</v>
      </c>
      <c r="G21" s="30">
        <v>25990.8</v>
      </c>
      <c r="H21" s="30">
        <v>2820.04</v>
      </c>
      <c r="I21" s="30">
        <v>22190.91</v>
      </c>
      <c r="J21" s="30">
        <v>17473.18</v>
      </c>
      <c r="K21" s="30">
        <v>25636.75</v>
      </c>
      <c r="L21" s="30">
        <v>26083.22</v>
      </c>
      <c r="M21" s="30">
        <v>13008.53</v>
      </c>
      <c r="N21" s="30">
        <v>6762.01</v>
      </c>
      <c r="O21" s="30">
        <f t="shared" si="4"/>
        <v>234914.47999999998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1083.73</v>
      </c>
      <c r="C24" s="30">
        <v>789.01</v>
      </c>
      <c r="D24" s="30">
        <v>770.45</v>
      </c>
      <c r="E24" s="30">
        <v>215.82</v>
      </c>
      <c r="F24" s="30">
        <v>735.64</v>
      </c>
      <c r="G24" s="30">
        <v>1018.76</v>
      </c>
      <c r="H24" s="30">
        <v>197.25</v>
      </c>
      <c r="I24" s="30">
        <v>789.01</v>
      </c>
      <c r="J24" s="30">
        <v>666.02</v>
      </c>
      <c r="K24" s="30">
        <v>963.06</v>
      </c>
      <c r="L24" s="30">
        <v>847.03</v>
      </c>
      <c r="M24" s="30">
        <v>445.56</v>
      </c>
      <c r="N24" s="30">
        <v>241.36</v>
      </c>
      <c r="O24" s="30">
        <f t="shared" si="4"/>
        <v>8762.7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-67872.65</v>
      </c>
      <c r="C29" s="30">
        <f>+C30+C32+C45+C46+C49-C50</f>
        <v>-63180.22</v>
      </c>
      <c r="D29" s="30">
        <f t="shared" si="6"/>
        <v>-52233.03</v>
      </c>
      <c r="E29" s="30">
        <f t="shared" si="6"/>
        <v>-9942.89</v>
      </c>
      <c r="F29" s="30">
        <f t="shared" si="6"/>
        <v>-33394.62</v>
      </c>
      <c r="G29" s="30">
        <f t="shared" si="6"/>
        <v>-51675.73</v>
      </c>
      <c r="H29" s="30">
        <f t="shared" si="6"/>
        <v>-16971.02</v>
      </c>
      <c r="I29" s="30">
        <f t="shared" si="6"/>
        <v>-78126.70000000001</v>
      </c>
      <c r="J29" s="30">
        <f t="shared" si="6"/>
        <v>-43901.9</v>
      </c>
      <c r="K29" s="30">
        <f t="shared" si="6"/>
        <v>-44814.42999999999</v>
      </c>
      <c r="L29" s="30">
        <f t="shared" si="6"/>
        <v>-33076.82</v>
      </c>
      <c r="M29" s="30">
        <f t="shared" si="6"/>
        <v>-18168</v>
      </c>
      <c r="N29" s="30">
        <f t="shared" si="6"/>
        <v>-15725.64</v>
      </c>
      <c r="O29" s="30">
        <f t="shared" si="6"/>
        <v>-529083.6499999999</v>
      </c>
    </row>
    <row r="30" spans="1:15" ht="18.75" customHeight="1">
      <c r="A30" s="26" t="s">
        <v>39</v>
      </c>
      <c r="B30" s="31">
        <f>+B31</f>
        <v>-61846.4</v>
      </c>
      <c r="C30" s="31">
        <f>+C31</f>
        <v>-58792.8</v>
      </c>
      <c r="D30" s="31">
        <f aca="true" t="shared" si="7" ref="D30:O30">+D31</f>
        <v>-45386</v>
      </c>
      <c r="E30" s="31">
        <f t="shared" si="7"/>
        <v>-8742.8</v>
      </c>
      <c r="F30" s="31">
        <f t="shared" si="7"/>
        <v>-29304</v>
      </c>
      <c r="G30" s="31">
        <f t="shared" si="7"/>
        <v>-46010.8</v>
      </c>
      <c r="H30" s="31">
        <f t="shared" si="7"/>
        <v>-8624</v>
      </c>
      <c r="I30" s="31">
        <f t="shared" si="7"/>
        <v>-58000.8</v>
      </c>
      <c r="J30" s="31">
        <f t="shared" si="7"/>
        <v>-40198.4</v>
      </c>
      <c r="K30" s="31">
        <f t="shared" si="7"/>
        <v>-39459.2</v>
      </c>
      <c r="L30" s="31">
        <f t="shared" si="7"/>
        <v>-28366.8</v>
      </c>
      <c r="M30" s="31">
        <f t="shared" si="7"/>
        <v>-15690.4</v>
      </c>
      <c r="N30" s="31">
        <f t="shared" si="7"/>
        <v>-14383.6</v>
      </c>
      <c r="O30" s="31">
        <f t="shared" si="7"/>
        <v>-454806</v>
      </c>
    </row>
    <row r="31" spans="1:26" ht="18.75" customHeight="1">
      <c r="A31" s="27" t="s">
        <v>40</v>
      </c>
      <c r="B31" s="16">
        <f>ROUND((-B9)*$G$3,2)</f>
        <v>-61846.4</v>
      </c>
      <c r="C31" s="16">
        <f aca="true" t="shared" si="8" ref="C31:N31">ROUND((-C9)*$G$3,2)</f>
        <v>-58792.8</v>
      </c>
      <c r="D31" s="16">
        <f t="shared" si="8"/>
        <v>-45386</v>
      </c>
      <c r="E31" s="16">
        <f t="shared" si="8"/>
        <v>-8742.8</v>
      </c>
      <c r="F31" s="16">
        <f t="shared" si="8"/>
        <v>-29304</v>
      </c>
      <c r="G31" s="16">
        <f t="shared" si="8"/>
        <v>-46010.8</v>
      </c>
      <c r="H31" s="16">
        <f t="shared" si="8"/>
        <v>-8624</v>
      </c>
      <c r="I31" s="16">
        <f t="shared" si="8"/>
        <v>-58000.8</v>
      </c>
      <c r="J31" s="16">
        <f t="shared" si="8"/>
        <v>-40198.4</v>
      </c>
      <c r="K31" s="16">
        <f t="shared" si="8"/>
        <v>-39459.2</v>
      </c>
      <c r="L31" s="16">
        <f t="shared" si="8"/>
        <v>-28366.8</v>
      </c>
      <c r="M31" s="16">
        <f t="shared" si="8"/>
        <v>-15690.4</v>
      </c>
      <c r="N31" s="16">
        <f t="shared" si="8"/>
        <v>-14383.6</v>
      </c>
      <c r="O31" s="32">
        <f aca="true" t="shared" si="9" ref="O31:O50">SUM(B31:N31)</f>
        <v>-454806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-6026.25</v>
      </c>
      <c r="C32" s="31">
        <f aca="true" t="shared" si="10" ref="C32:O32">SUM(C33:C43)</f>
        <v>-4387.42</v>
      </c>
      <c r="D32" s="31">
        <f t="shared" si="10"/>
        <v>-4284.18</v>
      </c>
      <c r="E32" s="31">
        <f t="shared" si="10"/>
        <v>-1200.09</v>
      </c>
      <c r="F32" s="31">
        <f t="shared" si="10"/>
        <v>-4090.62</v>
      </c>
      <c r="G32" s="31">
        <f t="shared" si="10"/>
        <v>-5664.93</v>
      </c>
      <c r="H32" s="31">
        <f t="shared" si="10"/>
        <v>-7687.91</v>
      </c>
      <c r="I32" s="31">
        <f t="shared" si="10"/>
        <v>-20125.9</v>
      </c>
      <c r="J32" s="31">
        <f t="shared" si="10"/>
        <v>-3703.5</v>
      </c>
      <c r="K32" s="31">
        <f t="shared" si="10"/>
        <v>-5355.23</v>
      </c>
      <c r="L32" s="31">
        <f t="shared" si="10"/>
        <v>-4710.02</v>
      </c>
      <c r="M32" s="31">
        <f t="shared" si="10"/>
        <v>-2477.6</v>
      </c>
      <c r="N32" s="31">
        <f t="shared" si="10"/>
        <v>-1342.04</v>
      </c>
      <c r="O32" s="31">
        <f t="shared" si="10"/>
        <v>-71055.69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-6591.06</v>
      </c>
      <c r="I33" s="33">
        <v>-15738.48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-22329.54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-6026.25</v>
      </c>
      <c r="C41" s="33">
        <v>-4387.42</v>
      </c>
      <c r="D41" s="33">
        <v>-4284.18</v>
      </c>
      <c r="E41" s="33">
        <v>-1200.09</v>
      </c>
      <c r="F41" s="33">
        <v>-4090.62</v>
      </c>
      <c r="G41" s="33">
        <v>-5664.93</v>
      </c>
      <c r="H41" s="33">
        <v>-1096.85</v>
      </c>
      <c r="I41" s="33">
        <v>-4387.42</v>
      </c>
      <c r="J41" s="33">
        <v>-3703.5</v>
      </c>
      <c r="K41" s="33">
        <v>-5355.23</v>
      </c>
      <c r="L41" s="33">
        <v>-4710.02</v>
      </c>
      <c r="M41" s="33">
        <v>-2477.6</v>
      </c>
      <c r="N41" s="33">
        <v>-1342.04</v>
      </c>
      <c r="O41" s="33">
        <f t="shared" si="9"/>
        <v>-48726.15000000001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-2562.85</v>
      </c>
      <c r="E45" s="35">
        <v>0</v>
      </c>
      <c r="F45" s="35">
        <v>0</v>
      </c>
      <c r="G45" s="35">
        <v>0</v>
      </c>
      <c r="H45" s="35">
        <v>-659.11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-3221.96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704192.9299999999</v>
      </c>
      <c r="C48" s="36">
        <f t="shared" si="11"/>
        <v>482151.8500000001</v>
      </c>
      <c r="D48" s="36">
        <f t="shared" si="11"/>
        <v>487492.53</v>
      </c>
      <c r="E48" s="36">
        <f t="shared" si="11"/>
        <v>141691.17000000004</v>
      </c>
      <c r="F48" s="36">
        <f t="shared" si="11"/>
        <v>478730.57999999996</v>
      </c>
      <c r="G48" s="36">
        <f t="shared" si="11"/>
        <v>662383.6200000001</v>
      </c>
      <c r="H48" s="36">
        <f t="shared" si="11"/>
        <v>122211.95</v>
      </c>
      <c r="I48" s="36">
        <f t="shared" si="11"/>
        <v>482367.42</v>
      </c>
      <c r="J48" s="36">
        <f t="shared" si="11"/>
        <v>420926.64999999997</v>
      </c>
      <c r="K48" s="36">
        <f t="shared" si="11"/>
        <v>631437.9300000002</v>
      </c>
      <c r="L48" s="36">
        <f t="shared" si="11"/>
        <v>565560.7000000001</v>
      </c>
      <c r="M48" s="36">
        <f t="shared" si="11"/>
        <v>304022.58</v>
      </c>
      <c r="N48" s="36">
        <f t="shared" si="11"/>
        <v>147487.08999999997</v>
      </c>
      <c r="O48" s="36">
        <f>SUM(B48:N48)</f>
        <v>5630657.000000001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704192.9299999999</v>
      </c>
      <c r="C54" s="51">
        <f t="shared" si="12"/>
        <v>482151.85</v>
      </c>
      <c r="D54" s="51">
        <f t="shared" si="12"/>
        <v>487492.54</v>
      </c>
      <c r="E54" s="51">
        <f t="shared" si="12"/>
        <v>141691.17</v>
      </c>
      <c r="F54" s="51">
        <f t="shared" si="12"/>
        <v>478730.59</v>
      </c>
      <c r="G54" s="51">
        <f t="shared" si="12"/>
        <v>662383.62</v>
      </c>
      <c r="H54" s="51">
        <f t="shared" si="12"/>
        <v>122211.94</v>
      </c>
      <c r="I54" s="51">
        <f t="shared" si="12"/>
        <v>482367.43</v>
      </c>
      <c r="J54" s="51">
        <f t="shared" si="12"/>
        <v>420926.64</v>
      </c>
      <c r="K54" s="51">
        <f t="shared" si="12"/>
        <v>631437.92</v>
      </c>
      <c r="L54" s="51">
        <f t="shared" si="12"/>
        <v>565560.7</v>
      </c>
      <c r="M54" s="51">
        <f t="shared" si="12"/>
        <v>304022.58</v>
      </c>
      <c r="N54" s="51">
        <f t="shared" si="12"/>
        <v>147487.08</v>
      </c>
      <c r="O54" s="36">
        <f t="shared" si="12"/>
        <v>5630656.99</v>
      </c>
      <c r="Q54"/>
    </row>
    <row r="55" spans="1:18" ht="18.75" customHeight="1">
      <c r="A55" s="26" t="s">
        <v>56</v>
      </c>
      <c r="B55" s="51">
        <v>579154.83</v>
      </c>
      <c r="C55" s="51">
        <v>345822.16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924976.99</v>
      </c>
      <c r="P55"/>
      <c r="Q55"/>
      <c r="R55" s="43"/>
    </row>
    <row r="56" spans="1:16" ht="18.75" customHeight="1">
      <c r="A56" s="26" t="s">
        <v>57</v>
      </c>
      <c r="B56" s="51">
        <v>125038.1</v>
      </c>
      <c r="C56" s="51">
        <v>136329.69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261367.79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487492.54</v>
      </c>
      <c r="E57" s="52">
        <v>0</v>
      </c>
      <c r="F57" s="52">
        <v>0</v>
      </c>
      <c r="G57" s="52">
        <v>0</v>
      </c>
      <c r="H57" s="51">
        <v>122211.94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609704.48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141691.17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141691.17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478730.59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478730.59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662383.62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662383.62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482367.43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482367.43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420926.64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420926.64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631437.92</v>
      </c>
      <c r="L63" s="31">
        <v>565560.7</v>
      </c>
      <c r="M63" s="52">
        <v>0</v>
      </c>
      <c r="N63" s="52">
        <v>0</v>
      </c>
      <c r="O63" s="36">
        <f t="shared" si="13"/>
        <v>1196998.62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304022.58</v>
      </c>
      <c r="N64" s="52">
        <v>0</v>
      </c>
      <c r="O64" s="36">
        <f t="shared" si="13"/>
        <v>304022.58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147487.08</v>
      </c>
      <c r="O65" s="55">
        <f t="shared" si="13"/>
        <v>147487.08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2022-01-27T19:12:07Z</dcterms:modified>
  <cp:category/>
  <cp:version/>
  <cp:contentType/>
  <cp:contentStatus/>
</cp:coreProperties>
</file>