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<sst xmlns="http://schemas.openxmlformats.org/spreadsheetml/2006/main" count="78" uniqueCount="77">
  <si>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</si>
  <si>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</si>
  <si>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</si>
  <si>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</si>
  <si>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</si>
  <si>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</si>
  <si>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</si>
  <si>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</si>
  <si>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</si>
  <si>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</si>
  <si>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</si>
  <si>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</si>
  <si>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</si>
  <si>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</si>
  <si>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</si>
  <si>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</si>
  <si>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</si>
  <si>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</si>
  <si>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</si>
  <si>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</si>
  <si>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</si>
  <si>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</si>
  <si>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</si>
  <si>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</si>
  <si>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</si>
  <si>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</si>
  <si>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</si>
  <si>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</si>
  <si>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</si>
  <si>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</si>
  <si>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</si>
  <si>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</si>
  <si>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</si>
  <si>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</si>
  <si>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</si>
  <si>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</si>
  <si>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</si>
  <si>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</si>
  <si>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</si>
  <si>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</si>
  <si>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</si>
  <si>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</si>
  <si>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</si>
  <si>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</si>
  <si>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</si>
  <si>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</si>
  <si>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</si>
  <si>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</si>
  <si>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</si>
  <si>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</si>
  <si>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</si>
  <si>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</si>
  <si>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</si>
  <si>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</si>
  <si>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</si>
  <si>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</si>
  <si>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</si>
  <si>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</si>
  <si>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</si>
  <si>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</si>
  <si>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</si>
  <si>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</si>
  <si>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</si>
  <si>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</si>
  <si>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</si>
  <si>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</si>
  <si>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</si>
  <si>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</si>
  <si>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</si>
  <si>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</si>
  <si>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31/01/22 - VENCIMENTO 07/02/22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</si>
  <si>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</si>
  <si>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</si>
  <si>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</si>
  <si>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</si>
  <si>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5.2.11. Remuneração Manutenção de Validadores</t>
  </si>
  <si>
    <t>5.2.12. Remuneração Comunicação AVL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</si>
</sst>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260595</v>
      </c>
      <c r="C7" s="46">
        <f t="shared" si="0"/>
        <v>217476</v>
      </c>
      <c r="D7" s="46">
        <f t="shared" si="0"/>
        <v>276392</v>
      </c>
      <c r="E7" s="46">
        <f t="shared" si="0"/>
        <v>151417</v>
      </c>
      <c r="F7" s="46">
        <f t="shared" si="0"/>
        <v>181797</v>
      </c>
      <c r="G7" s="46">
        <f t="shared" si="0"/>
        <v>194449</v>
      </c>
      <c r="H7" s="46">
        <f t="shared" si="0"/>
        <v>226026</v>
      </c>
      <c r="I7" s="46">
        <f t="shared" si="0"/>
        <v>305532</v>
      </c>
      <c r="J7" s="46">
        <f t="shared" si="0"/>
        <v>96718</v>
      </c>
      <c r="K7" s="46">
        <f t="shared" si="0"/>
        <v>1910402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19220</v>
      </c>
      <c r="C8" s="44">
        <f t="shared" si="1"/>
        <v>19115</v>
      </c>
      <c r="D8" s="44">
        <f t="shared" si="1"/>
        <v>20188</v>
      </c>
      <c r="E8" s="44">
        <f t="shared" si="1"/>
        <v>12343</v>
      </c>
      <c r="F8" s="44">
        <f t="shared" si="1"/>
        <v>14093</v>
      </c>
      <c r="G8" s="44">
        <f t="shared" si="1"/>
        <v>8398</v>
      </c>
      <c r="H8" s="44">
        <f t="shared" si="1"/>
        <v>8259</v>
      </c>
      <c r="I8" s="44">
        <f t="shared" si="1"/>
        <v>20181</v>
      </c>
      <c r="J8" s="44">
        <f t="shared" si="1"/>
        <v>3598</v>
      </c>
      <c r="K8" s="37">
        <f>SUM(B8:J8)</f>
        <v>125395</v>
      </c>
      <c r="L8"/>
      <c r="M8"/>
      <c r="N8"/>
    </row>
    <row r="9" spans="1:14" ht="16.5" customHeight="1">
      <c r="A9" s="22" t="s">
        <v>34</v>
      </c>
      <c r="B9" s="44">
        <v>19187</v>
      </c>
      <c r="C9" s="44">
        <v>19108</v>
      </c>
      <c r="D9" s="44">
        <v>20178</v>
      </c>
      <c r="E9" s="44">
        <v>12270</v>
      </c>
      <c r="F9" s="44">
        <v>14078</v>
      </c>
      <c r="G9" s="44">
        <v>8398</v>
      </c>
      <c r="H9" s="44">
        <v>8259</v>
      </c>
      <c r="I9" s="44">
        <v>20092</v>
      </c>
      <c r="J9" s="44">
        <v>3598</v>
      </c>
      <c r="K9" s="37">
        <f>SUM(B9:J9)</f>
        <v>125168</v>
      </c>
      <c r="L9"/>
      <c r="M9"/>
      <c r="N9"/>
    </row>
    <row r="10" spans="1:14" ht="16.5" customHeight="1">
      <c r="A10" s="22" t="s">
        <v>33</v>
      </c>
      <c r="B10" s="44">
        <v>33</v>
      </c>
      <c r="C10" s="44">
        <v>7</v>
      </c>
      <c r="D10" s="44">
        <v>10</v>
      </c>
      <c r="E10" s="44">
        <v>73</v>
      </c>
      <c r="F10" s="44">
        <v>15</v>
      </c>
      <c r="G10" s="44">
        <v>0</v>
      </c>
      <c r="H10" s="44">
        <v>0</v>
      </c>
      <c r="I10" s="44">
        <v>89</v>
      </c>
      <c r="J10" s="44">
        <v>0</v>
      </c>
      <c r="K10" s="37">
        <f>SUM(B10:J10)</f>
        <v>227</v>
      </c>
      <c r="L10"/>
      <c r="M10"/>
      <c r="N10"/>
    </row>
    <row r="11" spans="1:14" ht="16.5" customHeight="1">
      <c r="A11" s="43" t="s">
        <v>32</v>
      </c>
      <c r="B11" s="42">
        <v>241375</v>
      </c>
      <c r="C11" s="42">
        <v>198361</v>
      </c>
      <c r="D11" s="42">
        <v>256204</v>
      </c>
      <c r="E11" s="42">
        <v>139074</v>
      </c>
      <c r="F11" s="42">
        <v>167704</v>
      </c>
      <c r="G11" s="42">
        <v>186051</v>
      </c>
      <c r="H11" s="42">
        <v>217767</v>
      </c>
      <c r="I11" s="42">
        <v>285351</v>
      </c>
      <c r="J11" s="42">
        <v>93120</v>
      </c>
      <c r="K11" s="37">
        <f>SUM(B11:J11)</f>
        <v>1785007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1.234954743124293</v>
      </c>
      <c r="C16" s="38">
        <v>1.277985497112677</v>
      </c>
      <c r="D16" s="38">
        <v>1.084449048496484</v>
      </c>
      <c r="E16" s="38">
        <v>1.357315787973351</v>
      </c>
      <c r="F16" s="38">
        <v>1.132744994617831</v>
      </c>
      <c r="G16" s="38">
        <v>1.179656324332835</v>
      </c>
      <c r="H16" s="38">
        <v>1.111417237908136</v>
      </c>
      <c r="I16" s="38">
        <v>1.105084768098634</v>
      </c>
      <c r="J16" s="38">
        <v>1.134040102104445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1270632.61</v>
      </c>
      <c r="C18" s="35">
        <f aca="true" t="shared" si="2" ref="C18:J18">C19+C20+C21+C22+C23+C24+C25+C26</f>
        <v>1206901.31</v>
      </c>
      <c r="D18" s="35">
        <f t="shared" si="2"/>
        <v>1432674.71</v>
      </c>
      <c r="E18" s="35">
        <f t="shared" si="2"/>
        <v>861176.98</v>
      </c>
      <c r="F18" s="35">
        <f t="shared" si="2"/>
        <v>912681.3100000002</v>
      </c>
      <c r="G18" s="35">
        <f t="shared" si="2"/>
        <v>1019458.2899999999</v>
      </c>
      <c r="H18" s="35">
        <f t="shared" si="2"/>
        <v>899435.0299999999</v>
      </c>
      <c r="I18" s="35">
        <f t="shared" si="2"/>
        <v>1231365.5999999999</v>
      </c>
      <c r="J18" s="35">
        <f t="shared" si="2"/>
        <v>448101.39</v>
      </c>
      <c r="K18" s="35">
        <f>SUM(B18:J18)</f>
        <v>9282427.23</v>
      </c>
      <c r="L18"/>
      <c r="M18"/>
      <c r="N18"/>
    </row>
    <row r="19" spans="1:14" ht="16.5" customHeight="1">
      <c r="A19" s="18" t="s">
        <v>73</v>
      </c>
      <c r="B19" s="60">
        <f>ROUND((B13+B14)*B7,2)</f>
        <v>997714.02</v>
      </c>
      <c r="C19" s="60">
        <f aca="true" t="shared" si="3" ref="C19:J19">ROUND((C13+C14)*C7,2)</f>
        <v>914725.8</v>
      </c>
      <c r="D19" s="60">
        <f t="shared" si="3"/>
        <v>1288732.98</v>
      </c>
      <c r="E19" s="60">
        <f t="shared" si="3"/>
        <v>613829.38</v>
      </c>
      <c r="F19" s="60">
        <f t="shared" si="3"/>
        <v>779927.31</v>
      </c>
      <c r="G19" s="60">
        <f t="shared" si="3"/>
        <v>842664.19</v>
      </c>
      <c r="H19" s="60">
        <f t="shared" si="3"/>
        <v>779880.11</v>
      </c>
      <c r="I19" s="60">
        <f t="shared" si="3"/>
        <v>1064901.23</v>
      </c>
      <c r="J19" s="60">
        <f t="shared" si="3"/>
        <v>381436.45</v>
      </c>
      <c r="K19" s="30">
        <f>SUM(B19:J19)</f>
        <v>7663811.47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234417.64</v>
      </c>
      <c r="C20" s="30">
        <f t="shared" si="4"/>
        <v>254280.51</v>
      </c>
      <c r="D20" s="30">
        <f t="shared" si="4"/>
        <v>108832.27</v>
      </c>
      <c r="E20" s="30">
        <f t="shared" si="4"/>
        <v>219330.93</v>
      </c>
      <c r="F20" s="30">
        <f t="shared" si="4"/>
        <v>103531.45</v>
      </c>
      <c r="G20" s="30">
        <f t="shared" si="4"/>
        <v>151389.95</v>
      </c>
      <c r="H20" s="30">
        <f t="shared" si="4"/>
        <v>86892.09</v>
      </c>
      <c r="I20" s="30">
        <f t="shared" si="4"/>
        <v>111904.9</v>
      </c>
      <c r="J20" s="30">
        <f t="shared" si="4"/>
        <v>51127.78</v>
      </c>
      <c r="K20" s="30">
        <f aca="true" t="shared" si="5" ref="K18:K26">SUM(B20:J20)</f>
        <v>1321707.52</v>
      </c>
      <c r="L20"/>
      <c r="M20"/>
      <c r="N20"/>
    </row>
    <row r="21" spans="1:14" ht="16.5" customHeight="1">
      <c r="A21" s="18" t="s">
        <v>28</v>
      </c>
      <c r="B21" s="30">
        <v>35832.72</v>
      </c>
      <c r="C21" s="30">
        <v>33811.67</v>
      </c>
      <c r="D21" s="30">
        <v>29339.53</v>
      </c>
      <c r="E21" s="30">
        <v>24258.23</v>
      </c>
      <c r="F21" s="30">
        <v>26890.81</v>
      </c>
      <c r="G21" s="30">
        <v>22972.62</v>
      </c>
      <c r="H21" s="30">
        <v>28867.26</v>
      </c>
      <c r="I21" s="30">
        <v>50452.94</v>
      </c>
      <c r="J21" s="30">
        <v>13641.7</v>
      </c>
      <c r="K21" s="30">
        <f t="shared" si="5"/>
        <v>266067.48</v>
      </c>
      <c r="L21"/>
      <c r="M21"/>
      <c r="N21"/>
    </row>
    <row r="22" spans="1:14" ht="16.5" customHeight="1">
      <c r="A22" s="18" t="s">
        <v>27</v>
      </c>
      <c r="B22" s="30">
        <v>1475.43</v>
      </c>
      <c r="C22" s="34">
        <v>2950.86</v>
      </c>
      <c r="D22" s="34">
        <v>4426.29</v>
      </c>
      <c r="E22" s="30">
        <v>2950.86</v>
      </c>
      <c r="F22" s="30">
        <v>1475.43</v>
      </c>
      <c r="G22" s="34">
        <v>1475.43</v>
      </c>
      <c r="H22" s="34">
        <v>2950.86</v>
      </c>
      <c r="I22" s="34">
        <v>2950.86</v>
      </c>
      <c r="J22" s="34">
        <v>1475.43</v>
      </c>
      <c r="K22" s="30">
        <f t="shared" si="5"/>
        <v>22131.45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1192.8</v>
      </c>
      <c r="C26" s="30">
        <v>1132.47</v>
      </c>
      <c r="D26" s="30">
        <v>1343.64</v>
      </c>
      <c r="E26" s="30">
        <v>807.58</v>
      </c>
      <c r="F26" s="30">
        <v>856.31</v>
      </c>
      <c r="G26" s="30">
        <v>956.1</v>
      </c>
      <c r="H26" s="30">
        <v>844.71</v>
      </c>
      <c r="I26" s="30">
        <v>1155.67</v>
      </c>
      <c r="J26" s="30">
        <v>420.03</v>
      </c>
      <c r="K26" s="30">
        <f t="shared" si="5"/>
        <v>8709.31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+B30+B35+B49</f>
        <v>-117913.87999999999</v>
      </c>
      <c r="C29" s="30">
        <f t="shared" si="6"/>
        <v>-70768.52999999998</v>
      </c>
      <c r="D29" s="30">
        <f t="shared" si="6"/>
        <v>-108181.14</v>
      </c>
      <c r="E29" s="30">
        <f t="shared" si="6"/>
        <v>-107055.73999999999</v>
      </c>
      <c r="F29" s="30">
        <f t="shared" si="6"/>
        <v>-46395.53</v>
      </c>
      <c r="G29" s="30">
        <f t="shared" si="6"/>
        <v>-100205.09999999999</v>
      </c>
      <c r="H29" s="30">
        <f t="shared" si="6"/>
        <v>-36154.34</v>
      </c>
      <c r="I29" s="30">
        <f t="shared" si="6"/>
        <v>-93427.69</v>
      </c>
      <c r="J29" s="30">
        <f t="shared" si="6"/>
        <v>-21202.260000000002</v>
      </c>
      <c r="K29" s="30">
        <f aca="true" t="shared" si="7" ref="K29:K37">SUM(B29:J29)</f>
        <v>-701304.21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-142464.86</v>
      </c>
      <c r="C30" s="30">
        <f t="shared" si="8"/>
        <v>-91395.57999999999</v>
      </c>
      <c r="D30" s="30">
        <f t="shared" si="8"/>
        <v>-111212.15</v>
      </c>
      <c r="E30" s="30">
        <f t="shared" si="8"/>
        <v>-119723.2</v>
      </c>
      <c r="F30" s="30">
        <f t="shared" si="8"/>
        <v>-61943.2</v>
      </c>
      <c r="G30" s="30">
        <f t="shared" si="8"/>
        <v>-116323.15999999999</v>
      </c>
      <c r="H30" s="30">
        <f t="shared" si="8"/>
        <v>-52205.4</v>
      </c>
      <c r="I30" s="30">
        <f t="shared" si="8"/>
        <v>-113164.32</v>
      </c>
      <c r="J30" s="30">
        <f t="shared" si="8"/>
        <v>-23469.61</v>
      </c>
      <c r="K30" s="30">
        <f t="shared" si="7"/>
        <v>-831901.4800000001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-84422.8</v>
      </c>
      <c r="C31" s="30">
        <f aca="true" t="shared" si="9" ref="C31:J31">-ROUND((C9)*$E$3,2)</f>
        <v>-84075.2</v>
      </c>
      <c r="D31" s="30">
        <f t="shared" si="9"/>
        <v>-88783.2</v>
      </c>
      <c r="E31" s="30">
        <f t="shared" si="9"/>
        <v>-53988</v>
      </c>
      <c r="F31" s="30">
        <f t="shared" si="9"/>
        <v>-61943.2</v>
      </c>
      <c r="G31" s="30">
        <f t="shared" si="9"/>
        <v>-36951.2</v>
      </c>
      <c r="H31" s="30">
        <f t="shared" si="9"/>
        <v>-36339.6</v>
      </c>
      <c r="I31" s="30">
        <f t="shared" si="9"/>
        <v>-88404.8</v>
      </c>
      <c r="J31" s="30">
        <f t="shared" si="9"/>
        <v>-15831.2</v>
      </c>
      <c r="K31" s="30">
        <f t="shared" si="7"/>
        <v>-550739.2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-154</v>
      </c>
      <c r="C33" s="30">
        <v>-92.4</v>
      </c>
      <c r="D33" s="30">
        <v>-30.8</v>
      </c>
      <c r="E33" s="30">
        <v>-237.6</v>
      </c>
      <c r="F33" s="26">
        <v>0</v>
      </c>
      <c r="G33" s="30">
        <v>-123.2</v>
      </c>
      <c r="H33" s="30">
        <v>-16.55</v>
      </c>
      <c r="I33" s="30">
        <v>-25.82</v>
      </c>
      <c r="J33" s="30">
        <v>-7.97</v>
      </c>
      <c r="K33" s="30">
        <f t="shared" si="7"/>
        <v>-688.34</v>
      </c>
      <c r="L33"/>
      <c r="M33"/>
      <c r="N33"/>
    </row>
    <row r="34" spans="1:14" ht="16.5" customHeight="1">
      <c r="A34" s="25" t="s">
        <v>21</v>
      </c>
      <c r="B34" s="30">
        <v>-57888.06</v>
      </c>
      <c r="C34" s="30">
        <v>-7227.98</v>
      </c>
      <c r="D34" s="30">
        <v>-22398.15</v>
      </c>
      <c r="E34" s="30">
        <v>-65497.6</v>
      </c>
      <c r="F34" s="26">
        <v>0</v>
      </c>
      <c r="G34" s="30">
        <v>-79248.76</v>
      </c>
      <c r="H34" s="30">
        <v>-15849.25</v>
      </c>
      <c r="I34" s="30">
        <v>-24733.7</v>
      </c>
      <c r="J34" s="30">
        <v>-7630.44</v>
      </c>
      <c r="K34" s="30">
        <f t="shared" si="7"/>
        <v>-280473.94</v>
      </c>
      <c r="L34"/>
      <c r="M34"/>
      <c r="N34"/>
    </row>
    <row r="35" spans="1:14" s="23" customFormat="1" ht="16.5" customHeight="1">
      <c r="A35" s="18" t="s">
        <v>20</v>
      </c>
      <c r="B35" s="27">
        <f>SUM(B36:B47)</f>
        <v>24550.98</v>
      </c>
      <c r="C35" s="27">
        <f aca="true" t="shared" si="10" ref="C35:J35">SUM(C36:C47)</f>
        <v>20627.05</v>
      </c>
      <c r="D35" s="27">
        <f t="shared" si="10"/>
        <v>3031.0099999999984</v>
      </c>
      <c r="E35" s="27">
        <f t="shared" si="10"/>
        <v>12667.460000000001</v>
      </c>
      <c r="F35" s="27">
        <f t="shared" si="10"/>
        <v>15547.670000000002</v>
      </c>
      <c r="G35" s="27">
        <f t="shared" si="10"/>
        <v>16118.06</v>
      </c>
      <c r="H35" s="27">
        <f t="shared" si="10"/>
        <v>16051.060000000001</v>
      </c>
      <c r="I35" s="27">
        <f t="shared" si="10"/>
        <v>19736.63</v>
      </c>
      <c r="J35" s="27">
        <f t="shared" si="10"/>
        <v>2267.3499999999995</v>
      </c>
      <c r="K35" s="30">
        <f t="shared" si="7"/>
        <v>130597.27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-5771.87</v>
      </c>
      <c r="K36" s="30">
        <f t="shared" si="7"/>
        <v>-25709.37</v>
      </c>
      <c r="L36"/>
      <c r="M36"/>
      <c r="N36"/>
    </row>
    <row r="37" spans="1:14" ht="16.5" customHeight="1">
      <c r="A37" s="25" t="s">
        <v>18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27">
        <v>-6632.74</v>
      </c>
      <c r="C45" s="27">
        <v>-6297.23</v>
      </c>
      <c r="D45" s="27">
        <v>-7471.51</v>
      </c>
      <c r="E45" s="27">
        <v>-4490.65</v>
      </c>
      <c r="F45" s="27">
        <v>-4761.64</v>
      </c>
      <c r="G45" s="27">
        <v>-5316.52</v>
      </c>
      <c r="H45" s="27">
        <v>-4697.12</v>
      </c>
      <c r="I45" s="27">
        <v>-6426.28</v>
      </c>
      <c r="J45" s="27">
        <v>-2335.65</v>
      </c>
      <c r="K45" s="27">
        <f>SUM(B45:J45)</f>
        <v>-48429.34</v>
      </c>
      <c r="L45" s="24"/>
      <c r="M45"/>
      <c r="N45"/>
    </row>
    <row r="46" spans="1:14" s="23" customFormat="1" ht="16.5" customHeight="1">
      <c r="A46" s="25" t="s">
        <v>75</v>
      </c>
      <c r="B46" s="27">
        <v>21272.25</v>
      </c>
      <c r="C46" s="27">
        <v>18367.03</v>
      </c>
      <c r="D46" s="27">
        <v>20765.41</v>
      </c>
      <c r="E46" s="27">
        <v>11705.02</v>
      </c>
      <c r="F46" s="27">
        <v>13853.93</v>
      </c>
      <c r="G46" s="27">
        <v>14622.01</v>
      </c>
      <c r="H46" s="27">
        <v>14154.09</v>
      </c>
      <c r="I46" s="27">
        <v>17846.95</v>
      </c>
      <c r="J46" s="27">
        <v>7077.2</v>
      </c>
      <c r="K46" s="27">
        <f>SUM(B46:J46)</f>
        <v>139663.89</v>
      </c>
      <c r="L46" s="24"/>
      <c r="M46"/>
      <c r="N46"/>
    </row>
    <row r="47" spans="1:14" s="23" customFormat="1" ht="16.5" customHeight="1">
      <c r="A47" s="25" t="s">
        <v>76</v>
      </c>
      <c r="B47" s="27">
        <v>9911.47</v>
      </c>
      <c r="C47" s="27">
        <v>8557.25</v>
      </c>
      <c r="D47" s="27">
        <v>9674.61</v>
      </c>
      <c r="E47" s="27">
        <v>5453.09</v>
      </c>
      <c r="F47" s="27">
        <v>6455.38</v>
      </c>
      <c r="G47" s="27">
        <v>6812.57</v>
      </c>
      <c r="H47" s="27">
        <v>6594.09</v>
      </c>
      <c r="I47" s="27">
        <v>8315.96</v>
      </c>
      <c r="J47" s="27">
        <v>3297.67</v>
      </c>
      <c r="K47" s="27">
        <f>SUM(B47:J47)</f>
        <v>65072.08999999999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IF(B18+B29+B52&lt;0,0,B18+B29+B52)</f>
        <v>1152718.7300000002</v>
      </c>
      <c r="C51" s="27">
        <f aca="true" t="shared" si="11" ref="C51:J51">IF(C18+C29+C52&lt;0,0,C18+C29+C52)</f>
        <v>1136132.78</v>
      </c>
      <c r="D51" s="27">
        <f t="shared" si="11"/>
        <v>1324493.57</v>
      </c>
      <c r="E51" s="27">
        <f t="shared" si="11"/>
        <v>754121.24</v>
      </c>
      <c r="F51" s="27">
        <f t="shared" si="11"/>
        <v>866285.7800000001</v>
      </c>
      <c r="G51" s="27">
        <f t="shared" si="11"/>
        <v>919253.19</v>
      </c>
      <c r="H51" s="27">
        <f t="shared" si="11"/>
        <v>863280.69</v>
      </c>
      <c r="I51" s="27">
        <f t="shared" si="11"/>
        <v>1137937.91</v>
      </c>
      <c r="J51" s="27">
        <f t="shared" si="11"/>
        <v>426899.13</v>
      </c>
      <c r="K51" s="20">
        <f>SUM(B51:J51)</f>
        <v>8581123.020000001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IF(B18+B29+B52&gt;0,0,B18+B29+B52)</f>
        <v>0</v>
      </c>
      <c r="C53" s="27">
        <f aca="true" t="shared" si="12" ref="C53:J53">IF(C18+C29+C52&gt;0,0,C18+C29+C52)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1152718.73</v>
      </c>
      <c r="C57" s="10">
        <f t="shared" si="13"/>
        <v>1136132.79</v>
      </c>
      <c r="D57" s="10">
        <f t="shared" si="13"/>
        <v>1324493.58</v>
      </c>
      <c r="E57" s="10">
        <f t="shared" si="13"/>
        <v>754121.23</v>
      </c>
      <c r="F57" s="10">
        <f t="shared" si="13"/>
        <v>866285.78</v>
      </c>
      <c r="G57" s="10">
        <f t="shared" si="13"/>
        <v>919253.19</v>
      </c>
      <c r="H57" s="10">
        <f t="shared" si="13"/>
        <v>863280.68</v>
      </c>
      <c r="I57" s="10">
        <f>SUM(I58:I70)</f>
        <v>1137937.93</v>
      </c>
      <c r="J57" s="10">
        <f t="shared" si="13"/>
        <v>426899.12</v>
      </c>
      <c r="K57" s="5">
        <f>SUM(K58:K70)</f>
        <v>8581123.03</v>
      </c>
      <c r="L57" s="9"/>
    </row>
    <row r="58" spans="1:11" ht="16.5" customHeight="1">
      <c r="A58" s="7" t="s">
        <v>59</v>
      </c>
      <c r="B58" s="8">
        <v>1007821.99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1007821.99</v>
      </c>
    </row>
    <row r="59" spans="1:11" ht="16.5" customHeight="1">
      <c r="A59" s="7" t="s">
        <v>60</v>
      </c>
      <c r="B59" s="8">
        <v>144896.74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144896.74</v>
      </c>
    </row>
    <row r="60" spans="1:11" ht="16.5" customHeight="1">
      <c r="A60" s="7" t="s">
        <v>4</v>
      </c>
      <c r="B60" s="6">
        <v>0</v>
      </c>
      <c r="C60" s="8">
        <v>1136132.79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1136132.79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1324493.58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1324493.58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754121.23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754121.23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866285.78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866285.78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919253.19</v>
      </c>
      <c r="H64" s="6">
        <v>0</v>
      </c>
      <c r="I64" s="6">
        <v>0</v>
      </c>
      <c r="J64" s="6">
        <v>0</v>
      </c>
      <c r="K64" s="5">
        <f t="shared" si="14"/>
        <v>919253.19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863280.68</v>
      </c>
      <c r="I65" s="6">
        <v>0</v>
      </c>
      <c r="J65" s="6">
        <v>0</v>
      </c>
      <c r="K65" s="5">
        <f t="shared" si="14"/>
        <v>863280.68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414209.41</v>
      </c>
      <c r="J67" s="6">
        <v>0</v>
      </c>
      <c r="K67" s="5">
        <f t="shared" si="14"/>
        <v>414209.41</v>
      </c>
    </row>
    <row r="68" spans="1:11" ht="16.5" customHeight="1">
      <c r="A68" s="7" t="s">
        <v>55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723728.52</v>
      </c>
      <c r="J68" s="6">
        <v>0</v>
      </c>
      <c r="K68" s="5">
        <f t="shared" si="14"/>
        <v>723728.52</v>
      </c>
    </row>
    <row r="69" spans="1:11" ht="16.5" customHeight="1">
      <c r="A69" s="7" t="s">
        <v>56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426899.12</v>
      </c>
      <c r="K69" s="5">
        <f t="shared" si="14"/>
        <v>426899.12</v>
      </c>
    </row>
    <row r="70" spans="1:11" ht="18" customHeight="1">
      <c r="A70" s="4" t="s">
        <v>67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2022-02-08T14:49:01Z</dcterms:modified>
  <cp:category/>
  <cp:version/>
  <cp:contentType/>
  <cp:contentStatus/>
</cp:coreProperties>
</file>