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<sst xmlns="http://schemas.openxmlformats.org/spreadsheetml/2006/main" count="76" uniqueCount="75">
  <si>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</si>
  <si>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</si>
  <si>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</si>
  <si>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</si>
  <si>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</si>
  <si>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</si>
  <si>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</si>
  <si>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</si>
  <si>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</si>
  <si>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</si>
  <si>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</si>
  <si>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</si>
  <si>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</si>
  <si>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</si>
  <si>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</si>
  <si>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</si>
  <si>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</si>
  <si>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</si>
  <si>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</si>
  <si>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</si>
  <si>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</si>
  <si>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</si>
  <si>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</si>
  <si>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</si>
  <si>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</si>
  <si>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</si>
  <si>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</si>
  <si>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</si>
  <si>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</si>
  <si>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</si>
  <si>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</si>
  <si>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</si>
  <si>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</si>
  <si>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</si>
  <si>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</si>
  <si>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</si>
  <si>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</si>
  <si>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</si>
  <si>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</si>
  <si>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</si>
  <si>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</si>
  <si>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</si>
  <si>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</si>
  <si>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</si>
  <si>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</si>
  <si>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</si>
  <si>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</si>
  <si>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</si>
  <si>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</si>
  <si>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</si>
  <si>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</si>
  <si>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</si>
  <si>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</si>
  <si>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</si>
  <si>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</si>
  <si>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</si>
  <si>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</si>
  <si>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</si>
  <si>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</si>
  <si>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</si>
  <si>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</si>
  <si>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</si>
  <si>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</si>
  <si>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</si>
  <si>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</si>
  <si>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</si>
  <si>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</si>
  <si>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</si>
  <si>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</si>
  <si>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</si>
  <si>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27/01/22 - VENCIMENTO 03/02/22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</si>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</sst>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276101</v>
      </c>
      <c r="C7" s="46">
        <f t="shared" si="0"/>
        <v>226491</v>
      </c>
      <c r="D7" s="46">
        <f t="shared" si="0"/>
        <v>289692</v>
      </c>
      <c r="E7" s="46">
        <f t="shared" si="0"/>
        <v>157238</v>
      </c>
      <c r="F7" s="46">
        <f t="shared" si="0"/>
        <v>190819</v>
      </c>
      <c r="G7" s="46">
        <f t="shared" si="0"/>
        <v>199894</v>
      </c>
      <c r="H7" s="46">
        <f t="shared" si="0"/>
        <v>230097</v>
      </c>
      <c r="I7" s="46">
        <f t="shared" si="0"/>
        <v>318778</v>
      </c>
      <c r="J7" s="46">
        <f t="shared" si="0"/>
        <v>100687</v>
      </c>
      <c r="K7" s="46">
        <f t="shared" si="0"/>
        <v>1989797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18891</v>
      </c>
      <c r="C8" s="44">
        <f t="shared" si="1"/>
        <v>17988</v>
      </c>
      <c r="D8" s="44">
        <f t="shared" si="1"/>
        <v>19238</v>
      </c>
      <c r="E8" s="44">
        <f t="shared" si="1"/>
        <v>11725</v>
      </c>
      <c r="F8" s="44">
        <f t="shared" si="1"/>
        <v>13868</v>
      </c>
      <c r="G8" s="44">
        <f t="shared" si="1"/>
        <v>7565</v>
      </c>
      <c r="H8" s="44">
        <f t="shared" si="1"/>
        <v>7056</v>
      </c>
      <c r="I8" s="44">
        <f t="shared" si="1"/>
        <v>19345</v>
      </c>
      <c r="J8" s="44">
        <f t="shared" si="1"/>
        <v>3430</v>
      </c>
      <c r="K8" s="37">
        <f>SUM(B8:J8)</f>
        <v>119106</v>
      </c>
      <c r="L8"/>
      <c r="M8"/>
      <c r="N8"/>
    </row>
    <row r="9" spans="1:14" ht="16.5" customHeight="1">
      <c r="A9" s="22" t="s">
        <v>34</v>
      </c>
      <c r="B9" s="44">
        <v>18861</v>
      </c>
      <c r="C9" s="44">
        <v>17978</v>
      </c>
      <c r="D9" s="44">
        <v>19227</v>
      </c>
      <c r="E9" s="44">
        <v>11668</v>
      </c>
      <c r="F9" s="44">
        <v>13857</v>
      </c>
      <c r="G9" s="44">
        <v>7564</v>
      </c>
      <c r="H9" s="44">
        <v>7056</v>
      </c>
      <c r="I9" s="44">
        <v>19263</v>
      </c>
      <c r="J9" s="44">
        <v>3430</v>
      </c>
      <c r="K9" s="37">
        <f>SUM(B9:J9)</f>
        <v>118904</v>
      </c>
      <c r="L9"/>
      <c r="M9"/>
      <c r="N9"/>
    </row>
    <row r="10" spans="1:14" ht="16.5" customHeight="1">
      <c r="A10" s="22" t="s">
        <v>33</v>
      </c>
      <c r="B10" s="44">
        <v>30</v>
      </c>
      <c r="C10" s="44">
        <v>10</v>
      </c>
      <c r="D10" s="44">
        <v>11</v>
      </c>
      <c r="E10" s="44">
        <v>57</v>
      </c>
      <c r="F10" s="44">
        <v>11</v>
      </c>
      <c r="G10" s="44">
        <v>1</v>
      </c>
      <c r="H10" s="44">
        <v>0</v>
      </c>
      <c r="I10" s="44">
        <v>82</v>
      </c>
      <c r="J10" s="44">
        <v>0</v>
      </c>
      <c r="K10" s="37">
        <f>SUM(B10:J10)</f>
        <v>202</v>
      </c>
      <c r="L10"/>
      <c r="M10"/>
      <c r="N10"/>
    </row>
    <row r="11" spans="1:14" ht="16.5" customHeight="1">
      <c r="A11" s="43" t="s">
        <v>32</v>
      </c>
      <c r="B11" s="42">
        <v>257210</v>
      </c>
      <c r="C11" s="42">
        <v>208503</v>
      </c>
      <c r="D11" s="42">
        <v>270454</v>
      </c>
      <c r="E11" s="42">
        <v>145513</v>
      </c>
      <c r="F11" s="42">
        <v>176951</v>
      </c>
      <c r="G11" s="42">
        <v>192329</v>
      </c>
      <c r="H11" s="42">
        <v>223041</v>
      </c>
      <c r="I11" s="42">
        <v>299433</v>
      </c>
      <c r="J11" s="42">
        <v>97257</v>
      </c>
      <c r="K11" s="37">
        <f>SUM(B11:J11)</f>
        <v>1870691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1.168387088186796</v>
      </c>
      <c r="C16" s="38">
        <v>1.224046703642879</v>
      </c>
      <c r="D16" s="38">
        <v>1.022520392640791</v>
      </c>
      <c r="E16" s="38">
        <v>1.309389433303418</v>
      </c>
      <c r="F16" s="38">
        <v>1.072539875515424</v>
      </c>
      <c r="G16" s="38">
        <v>1.137823530665602</v>
      </c>
      <c r="H16" s="38">
        <v>1.086539286816437</v>
      </c>
      <c r="I16" s="38">
        <v>1.059049543674793</v>
      </c>
      <c r="J16" s="38">
        <v>1.089796524484409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1273182.71</v>
      </c>
      <c r="C18" s="35">
        <f aca="true" t="shared" si="2" ref="C18:J18">C19+C20+C21+C22+C23+C24+C25+C26</f>
        <v>1203861.32</v>
      </c>
      <c r="D18" s="35">
        <f t="shared" si="2"/>
        <v>1414595.44</v>
      </c>
      <c r="E18" s="35">
        <f t="shared" si="2"/>
        <v>863054.87</v>
      </c>
      <c r="F18" s="35">
        <f t="shared" si="2"/>
        <v>906318.53</v>
      </c>
      <c r="G18" s="35">
        <f t="shared" si="2"/>
        <v>1010094.4400000001</v>
      </c>
      <c r="H18" s="35">
        <f t="shared" si="2"/>
        <v>894680.57</v>
      </c>
      <c r="I18" s="35">
        <f t="shared" si="2"/>
        <v>1231149.0700000003</v>
      </c>
      <c r="J18" s="35">
        <f t="shared" si="2"/>
        <v>447646.77</v>
      </c>
      <c r="K18" s="35">
        <f>SUM(B18:J18)</f>
        <v>9244583.72</v>
      </c>
      <c r="L18"/>
      <c r="M18"/>
      <c r="N18"/>
    </row>
    <row r="19" spans="1:14" ht="16.5" customHeight="1">
      <c r="A19" s="18" t="s">
        <v>73</v>
      </c>
      <c r="B19" s="60">
        <f>ROUND((B13+B14)*B7,2)</f>
        <v>1057080.29</v>
      </c>
      <c r="C19" s="60">
        <f aca="true" t="shared" si="3" ref="C19:J19">ROUND((C13+C14)*C7,2)</f>
        <v>952643.8</v>
      </c>
      <c r="D19" s="60">
        <f t="shared" si="3"/>
        <v>1350746.89</v>
      </c>
      <c r="E19" s="60">
        <f t="shared" si="3"/>
        <v>637427.13</v>
      </c>
      <c r="F19" s="60">
        <f t="shared" si="3"/>
        <v>818632.59</v>
      </c>
      <c r="G19" s="60">
        <f t="shared" si="3"/>
        <v>866260.64</v>
      </c>
      <c r="H19" s="60">
        <f t="shared" si="3"/>
        <v>793926.69</v>
      </c>
      <c r="I19" s="60">
        <f t="shared" si="3"/>
        <v>1111068.84</v>
      </c>
      <c r="J19" s="60">
        <f t="shared" si="3"/>
        <v>397089.39</v>
      </c>
      <c r="K19" s="30">
        <f>SUM(B19:J19)</f>
        <v>7984876.259999999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177998.67</v>
      </c>
      <c r="C20" s="30">
        <f t="shared" si="4"/>
        <v>213436.7</v>
      </c>
      <c r="D20" s="30">
        <f t="shared" si="4"/>
        <v>30419.35</v>
      </c>
      <c r="E20" s="30">
        <f t="shared" si="4"/>
        <v>197213.22</v>
      </c>
      <c r="F20" s="30">
        <f t="shared" si="4"/>
        <v>59383.51</v>
      </c>
      <c r="G20" s="30">
        <f t="shared" si="4"/>
        <v>119391.1</v>
      </c>
      <c r="H20" s="30">
        <f t="shared" si="4"/>
        <v>68705.85</v>
      </c>
      <c r="I20" s="30">
        <f t="shared" si="4"/>
        <v>65608.11</v>
      </c>
      <c r="J20" s="30">
        <f t="shared" si="4"/>
        <v>35657.25</v>
      </c>
      <c r="K20" s="30">
        <f aca="true" t="shared" si="5" ref="K18:K26">SUM(B20:J20)</f>
        <v>967813.7599999999</v>
      </c>
      <c r="L20"/>
      <c r="M20"/>
      <c r="N20"/>
    </row>
    <row r="21" spans="1:14" ht="16.5" customHeight="1">
      <c r="A21" s="18" t="s">
        <v>28</v>
      </c>
      <c r="B21" s="30">
        <v>35423.78</v>
      </c>
      <c r="C21" s="30">
        <v>33690.27</v>
      </c>
      <c r="D21" s="30">
        <v>27663.52</v>
      </c>
      <c r="E21" s="30">
        <v>24646.54</v>
      </c>
      <c r="F21" s="30">
        <v>25968.24</v>
      </c>
      <c r="G21" s="30">
        <v>22011.04</v>
      </c>
      <c r="H21" s="30">
        <v>28249.88</v>
      </c>
      <c r="I21" s="30">
        <v>50356.04</v>
      </c>
      <c r="J21" s="30">
        <v>12999.89</v>
      </c>
      <c r="K21" s="30">
        <f t="shared" si="5"/>
        <v>261009.2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1204.41</v>
      </c>
      <c r="C26" s="30">
        <v>1139.43</v>
      </c>
      <c r="D26" s="30">
        <v>1339</v>
      </c>
      <c r="E26" s="30">
        <v>816.86</v>
      </c>
      <c r="F26" s="30">
        <v>858.63</v>
      </c>
      <c r="G26" s="30">
        <v>956.1</v>
      </c>
      <c r="H26" s="30">
        <v>847.03</v>
      </c>
      <c r="I26" s="30">
        <v>1164.96</v>
      </c>
      <c r="J26" s="30">
        <v>424.68</v>
      </c>
      <c r="K26" s="30">
        <f t="shared" si="5"/>
        <v>8751.1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-160604.23</v>
      </c>
      <c r="C29" s="30">
        <f t="shared" si="6"/>
        <v>-91837.01999999999</v>
      </c>
      <c r="D29" s="30">
        <f t="shared" si="6"/>
        <v>-139292.1</v>
      </c>
      <c r="E29" s="30">
        <f t="shared" si="6"/>
        <v>-142909.62</v>
      </c>
      <c r="F29" s="30">
        <f t="shared" si="6"/>
        <v>-65745.34</v>
      </c>
      <c r="G29" s="30">
        <f t="shared" si="6"/>
        <v>-130240.52</v>
      </c>
      <c r="H29" s="30">
        <f t="shared" si="6"/>
        <v>-55780.76000000001</v>
      </c>
      <c r="I29" s="30">
        <f t="shared" si="6"/>
        <v>-122484.28</v>
      </c>
      <c r="J29" s="30">
        <f t="shared" si="6"/>
        <v>-32865.75</v>
      </c>
      <c r="K29" s="30">
        <f aca="true" t="shared" si="7" ref="K29:K37">SUM(B29:J29)</f>
        <v>-941759.62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-153906.97</v>
      </c>
      <c r="C30" s="30">
        <f t="shared" si="8"/>
        <v>-85501.06999999999</v>
      </c>
      <c r="D30" s="30">
        <f t="shared" si="8"/>
        <v>-111908.9</v>
      </c>
      <c r="E30" s="30">
        <f t="shared" si="8"/>
        <v>-138367.35</v>
      </c>
      <c r="F30" s="30">
        <f t="shared" si="8"/>
        <v>-60970.8</v>
      </c>
      <c r="G30" s="30">
        <f t="shared" si="8"/>
        <v>-124924</v>
      </c>
      <c r="H30" s="30">
        <f t="shared" si="8"/>
        <v>-51070.740000000005</v>
      </c>
      <c r="I30" s="30">
        <f t="shared" si="8"/>
        <v>-116006.39</v>
      </c>
      <c r="J30" s="30">
        <f t="shared" si="8"/>
        <v>-24732.489999999998</v>
      </c>
      <c r="K30" s="30">
        <f t="shared" si="7"/>
        <v>-867388.71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-82988.4</v>
      </c>
      <c r="C31" s="30">
        <f aca="true" t="shared" si="9" ref="C31:J31">-ROUND((C9)*$E$3,2)</f>
        <v>-79103.2</v>
      </c>
      <c r="D31" s="30">
        <f t="shared" si="9"/>
        <v>-84598.8</v>
      </c>
      <c r="E31" s="30">
        <f t="shared" si="9"/>
        <v>-51339.2</v>
      </c>
      <c r="F31" s="30">
        <f t="shared" si="9"/>
        <v>-60970.8</v>
      </c>
      <c r="G31" s="30">
        <f t="shared" si="9"/>
        <v>-33281.6</v>
      </c>
      <c r="H31" s="30">
        <f t="shared" si="9"/>
        <v>-31046.4</v>
      </c>
      <c r="I31" s="30">
        <f t="shared" si="9"/>
        <v>-84757.2</v>
      </c>
      <c r="J31" s="30">
        <f t="shared" si="9"/>
        <v>-15092</v>
      </c>
      <c r="K31" s="30">
        <f t="shared" si="7"/>
        <v>-523177.6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-30.8</v>
      </c>
      <c r="C33" s="30">
        <v>0</v>
      </c>
      <c r="D33" s="30">
        <v>0</v>
      </c>
      <c r="E33" s="30">
        <v>-30.8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-61.6</v>
      </c>
      <c r="L33"/>
      <c r="M33"/>
      <c r="N33"/>
    </row>
    <row r="34" spans="1:14" ht="16.5" customHeight="1">
      <c r="A34" s="25" t="s">
        <v>21</v>
      </c>
      <c r="B34" s="30">
        <v>-70887.77</v>
      </c>
      <c r="C34" s="30">
        <v>-6397.87</v>
      </c>
      <c r="D34" s="30">
        <v>-27310.1</v>
      </c>
      <c r="E34" s="30">
        <v>-86997.35</v>
      </c>
      <c r="F34" s="26">
        <v>0</v>
      </c>
      <c r="G34" s="30">
        <v>-91642.4</v>
      </c>
      <c r="H34" s="30">
        <v>-20024.34</v>
      </c>
      <c r="I34" s="30">
        <v>-31249.19</v>
      </c>
      <c r="J34" s="30">
        <v>-9640.49</v>
      </c>
      <c r="K34" s="30">
        <f t="shared" si="7"/>
        <v>-344149.51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-6697.26</v>
      </c>
      <c r="C35" s="27">
        <f t="shared" si="10"/>
        <v>-6335.95</v>
      </c>
      <c r="D35" s="27">
        <f t="shared" si="10"/>
        <v>-27383.2</v>
      </c>
      <c r="E35" s="27">
        <f t="shared" si="10"/>
        <v>-4542.27</v>
      </c>
      <c r="F35" s="27">
        <f t="shared" si="10"/>
        <v>-4774.54</v>
      </c>
      <c r="G35" s="27">
        <f t="shared" si="10"/>
        <v>-5316.52</v>
      </c>
      <c r="H35" s="27">
        <f t="shared" si="10"/>
        <v>-4710.02</v>
      </c>
      <c r="I35" s="27">
        <f t="shared" si="10"/>
        <v>-6477.89</v>
      </c>
      <c r="J35" s="27">
        <f t="shared" si="10"/>
        <v>-8133.26</v>
      </c>
      <c r="K35" s="30">
        <f t="shared" si="7"/>
        <v>-74370.91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-6697.26</v>
      </c>
      <c r="C45" s="17">
        <v>-6335.95</v>
      </c>
      <c r="D45" s="17">
        <v>-7445.7</v>
      </c>
      <c r="E45" s="17">
        <v>-4542.27</v>
      </c>
      <c r="F45" s="17">
        <v>-4774.54</v>
      </c>
      <c r="G45" s="17">
        <v>-5316.52</v>
      </c>
      <c r="H45" s="17">
        <v>-4710.02</v>
      </c>
      <c r="I45" s="17">
        <v>-6477.89</v>
      </c>
      <c r="J45" s="17">
        <v>-2361.46</v>
      </c>
      <c r="K45" s="17">
        <f>SUM(B45:J45)</f>
        <v>-48661.61000000001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1112578.48</v>
      </c>
      <c r="C49" s="27">
        <f aca="true" t="shared" si="11" ref="C49:J49">IF(C18+C29+C50&lt;0,0,C18+C29+C50)</f>
        <v>1112024.3</v>
      </c>
      <c r="D49" s="27">
        <f t="shared" si="11"/>
        <v>1275303.3399999999</v>
      </c>
      <c r="E49" s="27">
        <f t="shared" si="11"/>
        <v>720145.25</v>
      </c>
      <c r="F49" s="27">
        <f t="shared" si="11"/>
        <v>840573.1900000001</v>
      </c>
      <c r="G49" s="27">
        <f t="shared" si="11"/>
        <v>879853.92</v>
      </c>
      <c r="H49" s="27">
        <f t="shared" si="11"/>
        <v>838899.8099999999</v>
      </c>
      <c r="I49" s="27">
        <f t="shared" si="11"/>
        <v>1108664.7900000003</v>
      </c>
      <c r="J49" s="27">
        <f t="shared" si="11"/>
        <v>414781.02</v>
      </c>
      <c r="K49" s="20">
        <f>SUM(B49:J49)</f>
        <v>8302824.1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1112578.48</v>
      </c>
      <c r="C55" s="10">
        <f t="shared" si="13"/>
        <v>1112024.29</v>
      </c>
      <c r="D55" s="10">
        <f t="shared" si="13"/>
        <v>1275303.33</v>
      </c>
      <c r="E55" s="10">
        <f t="shared" si="13"/>
        <v>720145.24</v>
      </c>
      <c r="F55" s="10">
        <f t="shared" si="13"/>
        <v>840573.19</v>
      </c>
      <c r="G55" s="10">
        <f t="shared" si="13"/>
        <v>879853.91</v>
      </c>
      <c r="H55" s="10">
        <f t="shared" si="13"/>
        <v>838899.82</v>
      </c>
      <c r="I55" s="10">
        <f>SUM(I56:I68)</f>
        <v>1108664.79</v>
      </c>
      <c r="J55" s="10">
        <f t="shared" si="13"/>
        <v>414781.02</v>
      </c>
      <c r="K55" s="5">
        <f>SUM(K56:K68)</f>
        <v>8302824.07</v>
      </c>
      <c r="L55" s="9"/>
    </row>
    <row r="56" spans="1:11" ht="16.5" customHeight="1">
      <c r="A56" s="7" t="s">
        <v>59</v>
      </c>
      <c r="B56" s="8">
        <v>966830.7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966830.7</v>
      </c>
    </row>
    <row r="57" spans="1:11" ht="16.5" customHeight="1">
      <c r="A57" s="7" t="s">
        <v>60</v>
      </c>
      <c r="B57" s="8">
        <v>145747.78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145747.78</v>
      </c>
    </row>
    <row r="58" spans="1:11" ht="16.5" customHeight="1">
      <c r="A58" s="7" t="s">
        <v>4</v>
      </c>
      <c r="B58" s="6">
        <v>0</v>
      </c>
      <c r="C58" s="8">
        <v>1112024.29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1112024.29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1275303.33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1275303.33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720145.24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720145.24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840573.19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840573.19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879853.91</v>
      </c>
      <c r="H62" s="6">
        <v>0</v>
      </c>
      <c r="I62" s="6">
        <v>0</v>
      </c>
      <c r="J62" s="6">
        <v>0</v>
      </c>
      <c r="K62" s="5">
        <f t="shared" si="14"/>
        <v>879853.91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838899.82</v>
      </c>
      <c r="I63" s="6">
        <v>0</v>
      </c>
      <c r="J63" s="6">
        <v>0</v>
      </c>
      <c r="K63" s="5">
        <f t="shared" si="14"/>
        <v>838899.82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380937.22</v>
      </c>
      <c r="J65" s="6">
        <v>0</v>
      </c>
      <c r="K65" s="5">
        <f t="shared" si="14"/>
        <v>380937.22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727727.57</v>
      </c>
      <c r="J66" s="6">
        <v>0</v>
      </c>
      <c r="K66" s="5">
        <f t="shared" si="14"/>
        <v>727727.57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414781.02</v>
      </c>
      <c r="K67" s="5">
        <f t="shared" si="14"/>
        <v>414781.02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2022-02-05T20:27:19Z</dcterms:modified>
  <cp:category/>
  <cp:version/>
  <cp:contentType/>
  <cp:contentStatus/>
</cp:coreProperties>
</file>