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<sst xmlns="http://schemas.openxmlformats.org/spreadsheetml/2006/main" count="76" uniqueCount="75">
  <si>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</si>
  <si>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</si>
  <si>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</si>
  <si>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</si>
  <si>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</si>
  <si>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</si>
  <si>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</si>
  <si>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</si>
  <si>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</si>
  <si>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</si>
  <si>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</si>
  <si>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</si>
  <si>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</si>
  <si>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</si>
  <si>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</si>
  <si>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</si>
  <si>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</si>
  <si>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</si>
  <si>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</si>
  <si>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</si>
  <si>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</si>
  <si>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</si>
  <si>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</si>
  <si>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</si>
  <si>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</si>
  <si>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</si>
  <si>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</si>
  <si>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</si>
  <si>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</si>
  <si>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</si>
  <si>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</si>
  <si>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</si>
  <si>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</si>
  <si>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</si>
  <si>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</si>
  <si>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</si>
  <si>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</si>
  <si>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</si>
  <si>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</si>
  <si>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</si>
  <si>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</si>
  <si>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</si>
  <si>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</si>
  <si>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</si>
  <si>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</si>
  <si>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</si>
  <si>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</si>
  <si>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</si>
  <si>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</si>
  <si>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</si>
  <si>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</si>
  <si>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</si>
  <si>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</si>
  <si>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</si>
  <si>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</si>
  <si>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</si>
  <si>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</si>
  <si>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</si>
  <si>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</si>
  <si>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</si>
  <si>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</si>
  <si>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</si>
  <si>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</si>
  <si>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</si>
  <si>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</si>
  <si>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</si>
  <si>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</si>
  <si>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</si>
  <si>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</si>
  <si>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</si>
  <si>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20/01/22 - VENCIMENTO 27/01/22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</si>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</sst>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258891</v>
      </c>
      <c r="C7" s="46">
        <f t="shared" si="0"/>
        <v>217072</v>
      </c>
      <c r="D7" s="46">
        <f t="shared" si="0"/>
        <v>271002</v>
      </c>
      <c r="E7" s="46">
        <f t="shared" si="0"/>
        <v>149377</v>
      </c>
      <c r="F7" s="46">
        <f t="shared" si="0"/>
        <v>184324</v>
      </c>
      <c r="G7" s="46">
        <f t="shared" si="0"/>
        <v>187850</v>
      </c>
      <c r="H7" s="46">
        <f t="shared" si="0"/>
        <v>220591</v>
      </c>
      <c r="I7" s="46">
        <f t="shared" si="0"/>
        <v>299732</v>
      </c>
      <c r="J7" s="46">
        <f t="shared" si="0"/>
        <v>94508</v>
      </c>
      <c r="K7" s="46">
        <f t="shared" si="0"/>
        <v>1883347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18125</v>
      </c>
      <c r="C8" s="44">
        <f t="shared" si="1"/>
        <v>17480</v>
      </c>
      <c r="D8" s="44">
        <f t="shared" si="1"/>
        <v>17574</v>
      </c>
      <c r="E8" s="44">
        <f t="shared" si="1"/>
        <v>11324</v>
      </c>
      <c r="F8" s="44">
        <f t="shared" si="1"/>
        <v>13364</v>
      </c>
      <c r="G8" s="44">
        <f t="shared" si="1"/>
        <v>7177</v>
      </c>
      <c r="H8" s="44">
        <f t="shared" si="1"/>
        <v>6972</v>
      </c>
      <c r="I8" s="44">
        <f t="shared" si="1"/>
        <v>18717</v>
      </c>
      <c r="J8" s="44">
        <f t="shared" si="1"/>
        <v>3393</v>
      </c>
      <c r="K8" s="37">
        <f>SUM(B8:J8)</f>
        <v>114126</v>
      </c>
      <c r="L8"/>
      <c r="M8"/>
      <c r="N8"/>
    </row>
    <row r="9" spans="1:14" ht="16.5" customHeight="1">
      <c r="A9" s="22" t="s">
        <v>34</v>
      </c>
      <c r="B9" s="44">
        <v>18092</v>
      </c>
      <c r="C9" s="44">
        <v>17477</v>
      </c>
      <c r="D9" s="44">
        <v>17563</v>
      </c>
      <c r="E9" s="44">
        <v>11251</v>
      </c>
      <c r="F9" s="44">
        <v>13355</v>
      </c>
      <c r="G9" s="44">
        <v>7175</v>
      </c>
      <c r="H9" s="44">
        <v>6972</v>
      </c>
      <c r="I9" s="44">
        <v>18655</v>
      </c>
      <c r="J9" s="44">
        <v>3393</v>
      </c>
      <c r="K9" s="37">
        <f>SUM(B9:J9)</f>
        <v>113933</v>
      </c>
      <c r="L9"/>
      <c r="M9"/>
      <c r="N9"/>
    </row>
    <row r="10" spans="1:14" ht="16.5" customHeight="1">
      <c r="A10" s="22" t="s">
        <v>33</v>
      </c>
      <c r="B10" s="44">
        <v>33</v>
      </c>
      <c r="C10" s="44">
        <v>3</v>
      </c>
      <c r="D10" s="44">
        <v>11</v>
      </c>
      <c r="E10" s="44">
        <v>73</v>
      </c>
      <c r="F10" s="44">
        <v>9</v>
      </c>
      <c r="G10" s="44">
        <v>2</v>
      </c>
      <c r="H10" s="44">
        <v>0</v>
      </c>
      <c r="I10" s="44">
        <v>62</v>
      </c>
      <c r="J10" s="44">
        <v>0</v>
      </c>
      <c r="K10" s="37">
        <f>SUM(B10:J10)</f>
        <v>193</v>
      </c>
      <c r="L10"/>
      <c r="M10"/>
      <c r="N10"/>
    </row>
    <row r="11" spans="1:14" ht="16.5" customHeight="1">
      <c r="A11" s="43" t="s">
        <v>32</v>
      </c>
      <c r="B11" s="42">
        <v>240766</v>
      </c>
      <c r="C11" s="42">
        <v>199592</v>
      </c>
      <c r="D11" s="42">
        <v>253428</v>
      </c>
      <c r="E11" s="42">
        <v>138053</v>
      </c>
      <c r="F11" s="42">
        <v>170960</v>
      </c>
      <c r="G11" s="42">
        <v>180673</v>
      </c>
      <c r="H11" s="42">
        <v>213619</v>
      </c>
      <c r="I11" s="42">
        <v>281015</v>
      </c>
      <c r="J11" s="42">
        <v>91115</v>
      </c>
      <c r="K11" s="37">
        <f>SUM(B11:J11)</f>
        <v>1769221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1.234311393124679</v>
      </c>
      <c r="C16" s="38">
        <v>1.279972008280025</v>
      </c>
      <c r="D16" s="38">
        <v>1.089449918275975</v>
      </c>
      <c r="E16" s="38">
        <v>1.368652037204216</v>
      </c>
      <c r="F16" s="38">
        <v>1.109965876549115</v>
      </c>
      <c r="G16" s="38">
        <v>1.199117392156504</v>
      </c>
      <c r="H16" s="38">
        <v>1.134586710579483</v>
      </c>
      <c r="I16" s="38">
        <v>1.117838730457043</v>
      </c>
      <c r="J16" s="38">
        <v>1.165662580646079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1261730.52</v>
      </c>
      <c r="C18" s="35">
        <f aca="true" t="shared" si="2" ref="C18:J18">C19+C20+C21+C22+C23+C24+C25+C26</f>
        <v>1205882.2300000002</v>
      </c>
      <c r="D18" s="35">
        <f t="shared" si="2"/>
        <v>1410641.5799999998</v>
      </c>
      <c r="E18" s="35">
        <f t="shared" si="2"/>
        <v>856968.99</v>
      </c>
      <c r="F18" s="35">
        <f t="shared" si="2"/>
        <v>906186.2800000001</v>
      </c>
      <c r="G18" s="35">
        <f t="shared" si="2"/>
        <v>1000846.65</v>
      </c>
      <c r="H18" s="35">
        <f t="shared" si="2"/>
        <v>895114.88</v>
      </c>
      <c r="I18" s="35">
        <f t="shared" si="2"/>
        <v>1222363.2700000003</v>
      </c>
      <c r="J18" s="35">
        <f t="shared" si="2"/>
        <v>449464.62</v>
      </c>
      <c r="K18" s="35">
        <f>SUM(B18:J18)</f>
        <v>9209199.02</v>
      </c>
      <c r="L18"/>
      <c r="M18"/>
      <c r="N18"/>
    </row>
    <row r="19" spans="1:14" ht="16.5" customHeight="1">
      <c r="A19" s="18" t="s">
        <v>73</v>
      </c>
      <c r="B19" s="60">
        <f>ROUND((B13+B14)*B7,2)</f>
        <v>991190.08</v>
      </c>
      <c r="C19" s="60">
        <f aca="true" t="shared" si="3" ref="C19:J19">ROUND((C13+C14)*C7,2)</f>
        <v>913026.54</v>
      </c>
      <c r="D19" s="60">
        <f t="shared" si="3"/>
        <v>1263601.03</v>
      </c>
      <c r="E19" s="60">
        <f t="shared" si="3"/>
        <v>605559.42</v>
      </c>
      <c r="F19" s="60">
        <f t="shared" si="3"/>
        <v>790768.39</v>
      </c>
      <c r="G19" s="60">
        <f t="shared" si="3"/>
        <v>814066.76</v>
      </c>
      <c r="H19" s="60">
        <f t="shared" si="3"/>
        <v>761127.19</v>
      </c>
      <c r="I19" s="60">
        <f t="shared" si="3"/>
        <v>1044685.91</v>
      </c>
      <c r="J19" s="60">
        <f t="shared" si="3"/>
        <v>372720.65</v>
      </c>
      <c r="K19" s="30">
        <f>SUM(B19:J19)</f>
        <v>7556745.970000001</v>
      </c>
      <c r="L19"/>
      <c r="M19"/>
      <c r="N19"/>
    </row>
    <row r="20" spans="1:14" ht="16.5" customHeight="1">
      <c r="A20" s="18" t="s">
        <v>29</v>
      </c>
      <c r="B20" s="30">
        <f>IF(B16&lt;&gt;0,ROUND((B16-1)*B19,2),0)</f>
        <v>232247.13</v>
      </c>
      <c r="C20" s="30">
        <f>IF(C16&lt;&gt;0,ROUND((C16-1)*C19,2),0)</f>
        <v>255621.87</v>
      </c>
      <c r="D20" s="30">
        <f>IF(D16&lt;&gt;0,ROUND((D16-1)*D19,2),0)</f>
        <v>113029.01</v>
      </c>
      <c r="E20" s="30">
        <f>IF(E16&lt;&gt;0,ROUND((E16-1)*E19,2),0)</f>
        <v>223240.71</v>
      </c>
      <c r="F20" s="30">
        <f>IF(F16&lt;&gt;0,ROUND((F16-1)*F19,2),0)</f>
        <v>86957.54</v>
      </c>
      <c r="G20" s="30">
        <f>IF(G16&lt;&gt;0,ROUND((G16-1)*G19,2),0)</f>
        <v>162094.85</v>
      </c>
      <c r="H20" s="30">
        <f>IF(H16&lt;&gt;0,ROUND((H16-1)*H19,2),0)</f>
        <v>102437.6</v>
      </c>
      <c r="I20" s="30">
        <f>IF(I16&lt;&gt;0,ROUND((I16-1)*I19,2),0)</f>
        <v>123104.46</v>
      </c>
      <c r="J20" s="30">
        <f>IF(J16&lt;&gt;0,ROUND((J16-1)*J19,2),0)</f>
        <v>61745.86</v>
      </c>
      <c r="K20" s="30">
        <f aca="true" t="shared" si="4" ref="K18:K26">SUM(B20:J20)</f>
        <v>1360479.0300000003</v>
      </c>
      <c r="L20"/>
      <c r="M20"/>
      <c r="N20"/>
    </row>
    <row r="21" spans="1:14" ht="16.5" customHeight="1">
      <c r="A21" s="18" t="s">
        <v>28</v>
      </c>
      <c r="B21" s="30">
        <v>35615.66</v>
      </c>
      <c r="C21" s="30">
        <v>33133.99</v>
      </c>
      <c r="D21" s="30">
        <v>28241.22</v>
      </c>
      <c r="E21" s="30">
        <v>24400.88</v>
      </c>
      <c r="F21" s="30">
        <v>26121.52</v>
      </c>
      <c r="G21" s="30">
        <v>22255.7</v>
      </c>
      <c r="H21" s="30">
        <v>27747.3</v>
      </c>
      <c r="I21" s="30">
        <v>50456.82</v>
      </c>
      <c r="J21" s="30">
        <v>13095.55</v>
      </c>
      <c r="K21" s="30">
        <f t="shared" si="4"/>
        <v>261068.63999999998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4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4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4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4"/>
        <v>0</v>
      </c>
      <c r="L25"/>
      <c r="M25"/>
      <c r="N25"/>
    </row>
    <row r="26" spans="1:14" ht="16.5" customHeight="1">
      <c r="A26" s="18" t="s">
        <v>74</v>
      </c>
      <c r="B26" s="30">
        <v>1202.09</v>
      </c>
      <c r="C26" s="30">
        <v>1148.71</v>
      </c>
      <c r="D26" s="30">
        <v>1343.64</v>
      </c>
      <c r="E26" s="30">
        <v>816.86</v>
      </c>
      <c r="F26" s="30">
        <v>863.27</v>
      </c>
      <c r="G26" s="30">
        <v>953.78</v>
      </c>
      <c r="H26" s="30">
        <v>851.67</v>
      </c>
      <c r="I26" s="30">
        <v>1164.96</v>
      </c>
      <c r="J26" s="30">
        <v>427</v>
      </c>
      <c r="K26" s="30">
        <f t="shared" si="4"/>
        <v>8771.98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5" ref="B29:J29">+B30+B35+B47</f>
        <v>-191697.08999999997</v>
      </c>
      <c r="C29" s="30">
        <f t="shared" si="5"/>
        <v>-91783.38</v>
      </c>
      <c r="D29" s="30">
        <f t="shared" si="5"/>
        <v>-141054.11000000002</v>
      </c>
      <c r="E29" s="30">
        <f t="shared" si="5"/>
        <v>-173348.50999999998</v>
      </c>
      <c r="F29" s="30">
        <f t="shared" si="5"/>
        <v>-63562.35</v>
      </c>
      <c r="G29" s="30">
        <f t="shared" si="5"/>
        <v>-170047.81999999998</v>
      </c>
      <c r="H29" s="30">
        <f t="shared" si="5"/>
        <v>-60696.770000000004</v>
      </c>
      <c r="I29" s="30">
        <f t="shared" si="5"/>
        <v>-128017.34000000001</v>
      </c>
      <c r="J29" s="30">
        <f t="shared" si="5"/>
        <v>-35248.14</v>
      </c>
      <c r="K29" s="30">
        <f aca="true" t="shared" si="6" ref="K29:K37">SUM(B29:J29)</f>
        <v>-1055455.5099999998</v>
      </c>
      <c r="L29"/>
      <c r="M29"/>
      <c r="N29"/>
    </row>
    <row r="30" spans="1:14" ht="16.5" customHeight="1">
      <c r="A30" s="18" t="s">
        <v>24</v>
      </c>
      <c r="B30" s="30">
        <f aca="true" t="shared" si="7" ref="B30:J30">B31+B32+B33+B34</f>
        <v>-185012.72999999998</v>
      </c>
      <c r="C30" s="30">
        <f t="shared" si="7"/>
        <v>-85395.82</v>
      </c>
      <c r="D30" s="30">
        <f t="shared" si="7"/>
        <v>-113645.1</v>
      </c>
      <c r="E30" s="30">
        <f t="shared" si="7"/>
        <v>-168806.24</v>
      </c>
      <c r="F30" s="30">
        <f t="shared" si="7"/>
        <v>-58762</v>
      </c>
      <c r="G30" s="30">
        <f t="shared" si="7"/>
        <v>-164744.21</v>
      </c>
      <c r="H30" s="30">
        <f t="shared" si="7"/>
        <v>-55960.94</v>
      </c>
      <c r="I30" s="30">
        <f t="shared" si="7"/>
        <v>-121539.45000000001</v>
      </c>
      <c r="J30" s="30">
        <f t="shared" si="7"/>
        <v>-27101.97</v>
      </c>
      <c r="K30" s="30">
        <f t="shared" si="6"/>
        <v>-980968.46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-79604.8</v>
      </c>
      <c r="C31" s="30">
        <f aca="true" t="shared" si="8" ref="C31:J31">-ROUND((C9)*$E$3,2)</f>
        <v>-76898.8</v>
      </c>
      <c r="D31" s="30">
        <f t="shared" si="8"/>
        <v>-77277.2</v>
      </c>
      <c r="E31" s="30">
        <f t="shared" si="8"/>
        <v>-49504.4</v>
      </c>
      <c r="F31" s="30">
        <f t="shared" si="8"/>
        <v>-58762</v>
      </c>
      <c r="G31" s="30">
        <f t="shared" si="8"/>
        <v>-31570</v>
      </c>
      <c r="H31" s="30">
        <f t="shared" si="8"/>
        <v>-30676.8</v>
      </c>
      <c r="I31" s="30">
        <f t="shared" si="8"/>
        <v>-82082</v>
      </c>
      <c r="J31" s="30">
        <f t="shared" si="8"/>
        <v>-14929.2</v>
      </c>
      <c r="K31" s="30">
        <f t="shared" si="6"/>
        <v>-501305.2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6"/>
        <v>0</v>
      </c>
      <c r="L32"/>
      <c r="M32"/>
      <c r="N32"/>
    </row>
    <row r="33" spans="1:14" ht="16.5" customHeight="1">
      <c r="A33" s="25" t="s">
        <v>22</v>
      </c>
      <c r="B33" s="30">
        <v>-6252.4</v>
      </c>
      <c r="C33" s="30">
        <v>-1201.2</v>
      </c>
      <c r="D33" s="30">
        <v>-3748.8</v>
      </c>
      <c r="E33" s="30">
        <v>-4312</v>
      </c>
      <c r="F33" s="26">
        <v>0</v>
      </c>
      <c r="G33" s="30">
        <v>-2987.6</v>
      </c>
      <c r="H33" s="30">
        <v>-744.62</v>
      </c>
      <c r="I33" s="30">
        <v>-1162.05</v>
      </c>
      <c r="J33" s="30">
        <v>-358.5</v>
      </c>
      <c r="K33" s="30">
        <f t="shared" si="6"/>
        <v>-20767.17</v>
      </c>
      <c r="L33"/>
      <c r="M33"/>
      <c r="N33"/>
    </row>
    <row r="34" spans="1:14" ht="16.5" customHeight="1">
      <c r="A34" s="25" t="s">
        <v>21</v>
      </c>
      <c r="B34" s="30">
        <v>-99155.53</v>
      </c>
      <c r="C34" s="30">
        <v>-7295.82</v>
      </c>
      <c r="D34" s="30">
        <v>-32619.1</v>
      </c>
      <c r="E34" s="30">
        <v>-114989.84</v>
      </c>
      <c r="F34" s="26">
        <v>0</v>
      </c>
      <c r="G34" s="30">
        <v>-130186.61</v>
      </c>
      <c r="H34" s="30">
        <v>-24539.52</v>
      </c>
      <c r="I34" s="30">
        <v>-38295.4</v>
      </c>
      <c r="J34" s="30">
        <v>-11814.27</v>
      </c>
      <c r="K34" s="30">
        <f t="shared" si="6"/>
        <v>-458896.0900000001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9" ref="B35:J35">SUM(B36:B45)</f>
        <v>-6684.36</v>
      </c>
      <c r="C35" s="27">
        <f t="shared" si="9"/>
        <v>-6387.56</v>
      </c>
      <c r="D35" s="27">
        <f t="shared" si="9"/>
        <v>-27409.010000000002</v>
      </c>
      <c r="E35" s="27">
        <f t="shared" si="9"/>
        <v>-4542.27</v>
      </c>
      <c r="F35" s="27">
        <f t="shared" si="9"/>
        <v>-4800.35</v>
      </c>
      <c r="G35" s="27">
        <f t="shared" si="9"/>
        <v>-5303.61</v>
      </c>
      <c r="H35" s="27">
        <f t="shared" si="9"/>
        <v>-4735.83</v>
      </c>
      <c r="I35" s="27">
        <f t="shared" si="9"/>
        <v>-6477.89</v>
      </c>
      <c r="J35" s="27">
        <f t="shared" si="9"/>
        <v>-8146.17</v>
      </c>
      <c r="K35" s="30">
        <f t="shared" si="6"/>
        <v>-74487.05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6"/>
        <v>-25709.3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6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-6684.36</v>
      </c>
      <c r="C45" s="17">
        <v>-6387.56</v>
      </c>
      <c r="D45" s="17">
        <v>-7471.51</v>
      </c>
      <c r="E45" s="17">
        <v>-4542.27</v>
      </c>
      <c r="F45" s="17">
        <v>-4800.35</v>
      </c>
      <c r="G45" s="17">
        <v>-5303.61</v>
      </c>
      <c r="H45" s="17">
        <v>-4735.83</v>
      </c>
      <c r="I45" s="17">
        <v>-6477.89</v>
      </c>
      <c r="J45" s="17">
        <v>-2374.37</v>
      </c>
      <c r="K45" s="17">
        <f>SUM(B45:J45)</f>
        <v>-48777.75000000001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1070033.4300000002</v>
      </c>
      <c r="C49" s="27">
        <f>IF(C18+C29+C50&lt;0,0,C18+C29+C50)</f>
        <v>1114098.85</v>
      </c>
      <c r="D49" s="27">
        <f>IF(D18+D29+D50&lt;0,0,D18+D29+D50)</f>
        <v>1269587.4699999997</v>
      </c>
      <c r="E49" s="27">
        <f>IF(E18+E29+E50&lt;0,0,E18+E29+E50)</f>
        <v>683620.48</v>
      </c>
      <c r="F49" s="27">
        <f>IF(F18+F29+F50&lt;0,0,F18+F29+F50)</f>
        <v>842623.9300000002</v>
      </c>
      <c r="G49" s="27">
        <f>IF(G18+G29+G50&lt;0,0,G18+G29+G50)</f>
        <v>830798.8300000001</v>
      </c>
      <c r="H49" s="27">
        <f>IF(H18+H29+H50&lt;0,0,H18+H29+H50)</f>
        <v>834418.11</v>
      </c>
      <c r="I49" s="27">
        <f>IF(I18+I29+I50&lt;0,0,I18+I29+I50)</f>
        <v>1094345.9300000002</v>
      </c>
      <c r="J49" s="27">
        <f>IF(J18+J29+J50&lt;0,0,J18+J29+J50)</f>
        <v>414216.48</v>
      </c>
      <c r="K49" s="20">
        <f>SUM(B49:J49)</f>
        <v>8153743.510000002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0" ref="B55:J55">SUM(B56:B67)</f>
        <v>1070033.4300000002</v>
      </c>
      <c r="C55" s="10">
        <f t="shared" si="10"/>
        <v>1114098.85</v>
      </c>
      <c r="D55" s="10">
        <f t="shared" si="10"/>
        <v>1269587.46</v>
      </c>
      <c r="E55" s="10">
        <f t="shared" si="10"/>
        <v>683620.48</v>
      </c>
      <c r="F55" s="10">
        <f t="shared" si="10"/>
        <v>842623.94</v>
      </c>
      <c r="G55" s="10">
        <f t="shared" si="10"/>
        <v>830798.83</v>
      </c>
      <c r="H55" s="10">
        <f t="shared" si="10"/>
        <v>834418.11</v>
      </c>
      <c r="I55" s="10">
        <f>SUM(I56:I68)</f>
        <v>1094345.94</v>
      </c>
      <c r="J55" s="10">
        <f t="shared" si="10"/>
        <v>414216.48</v>
      </c>
      <c r="K55" s="5">
        <f>SUM(K56:K68)</f>
        <v>8153743.520000001</v>
      </c>
      <c r="L55" s="9"/>
    </row>
    <row r="56" spans="1:11" ht="16.5" customHeight="1">
      <c r="A56" s="7" t="s">
        <v>59</v>
      </c>
      <c r="B56" s="8">
        <v>934139.18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1" ref="K56:K67">SUM(B56:J56)</f>
        <v>934139.18</v>
      </c>
    </row>
    <row r="57" spans="1:11" ht="16.5" customHeight="1">
      <c r="A57" s="7" t="s">
        <v>60</v>
      </c>
      <c r="B57" s="8">
        <v>135894.25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1"/>
        <v>135894.25</v>
      </c>
    </row>
    <row r="58" spans="1:11" ht="16.5" customHeight="1">
      <c r="A58" s="7" t="s">
        <v>4</v>
      </c>
      <c r="B58" s="6">
        <v>0</v>
      </c>
      <c r="C58" s="8">
        <v>1114098.85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1"/>
        <v>1114098.85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1269587.46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1"/>
        <v>1269587.46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683620.48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1"/>
        <v>683620.48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842623.94</v>
      </c>
      <c r="G61" s="6">
        <v>0</v>
      </c>
      <c r="H61" s="6">
        <v>0</v>
      </c>
      <c r="I61" s="6">
        <v>0</v>
      </c>
      <c r="J61" s="6">
        <v>0</v>
      </c>
      <c r="K61" s="5">
        <f t="shared" si="11"/>
        <v>842623.94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830798.83</v>
      </c>
      <c r="H62" s="6">
        <v>0</v>
      </c>
      <c r="I62" s="6">
        <v>0</v>
      </c>
      <c r="J62" s="6">
        <v>0</v>
      </c>
      <c r="K62" s="5">
        <f t="shared" si="11"/>
        <v>830798.83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834418.11</v>
      </c>
      <c r="I63" s="6">
        <v>0</v>
      </c>
      <c r="J63" s="6">
        <v>0</v>
      </c>
      <c r="K63" s="5">
        <f t="shared" si="11"/>
        <v>834418.11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1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402391</v>
      </c>
      <c r="J65" s="6">
        <v>0</v>
      </c>
      <c r="K65" s="5">
        <f t="shared" si="11"/>
        <v>402391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691954.94</v>
      </c>
      <c r="J66" s="6">
        <v>0</v>
      </c>
      <c r="K66" s="5">
        <f t="shared" si="11"/>
        <v>691954.94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414216.48</v>
      </c>
      <c r="K67" s="5">
        <f t="shared" si="11"/>
        <v>414216.48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2022-01-26T19:21:58Z</dcterms:modified>
  <cp:category/>
  <cp:version/>
  <cp:contentType/>
  <cp:contentStatus/>
</cp:coreProperties>
</file>