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<sst xmlns="http://schemas.openxmlformats.org/spreadsheetml/2006/main" count="76" uniqueCount="75">
  <si>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</si>
  <si>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</si>
  <si>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</si>
  <si>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</si>
  <si>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</si>
  <si>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</si>
  <si>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</si>
  <si>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</si>
  <si>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</si>
  <si>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</si>
  <si>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</si>
  <si>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</si>
  <si>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</si>
  <si>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</si>
  <si>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</si>
  <si>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</si>
  <si>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</si>
  <si>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</si>
  <si>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</si>
  <si>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</si>
  <si>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</si>
  <si>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</si>
  <si>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</si>
  <si>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</si>
  <si>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</si>
  <si>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</si>
  <si>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</si>
  <si>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</si>
  <si>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</si>
  <si>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</si>
  <si>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</si>
  <si>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</si>
  <si>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</si>
  <si>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</si>
  <si>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</si>
  <si>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</si>
  <si>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</si>
  <si>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</si>
  <si>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</si>
  <si>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</si>
  <si>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</si>
  <si>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</si>
  <si>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</si>
  <si>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</si>
  <si>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</si>
  <si>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</si>
  <si>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</si>
  <si>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</si>
  <si>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</si>
  <si>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</si>
  <si>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</si>
  <si>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</si>
  <si>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</si>
  <si>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</si>
  <si>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</si>
  <si>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</si>
  <si>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</si>
  <si>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</si>
  <si>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</si>
  <si>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</si>
  <si>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</si>
  <si>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</si>
  <si>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</si>
  <si>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</si>
  <si>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</si>
  <si>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</si>
  <si>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</si>
  <si>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</si>
  <si>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</si>
  <si>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</si>
  <si>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18/01/22 - VENCIMENTO 25/01/22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</si>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</sst>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50</v>
      </c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7" t="s">
        <v>48</v>
      </c>
    </row>
    <row r="5" spans="1:11" ht="43.5" customHeight="1">
      <c r="A5" s="57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7"/>
    </row>
    <row r="6" spans="1:11" ht="18.75" customHeight="1">
      <c r="A6" s="57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7"/>
    </row>
    <row r="7" spans="1:14" ht="16.5" customHeight="1">
      <c r="A7" s="13" t="s">
        <v>36</v>
      </c>
      <c r="B7" s="46">
        <f aca="true" t="shared" si="0" ref="B7:K7">B8+B11</f>
        <v>253718</v>
      </c>
      <c r="C7" s="46">
        <f t="shared" si="0"/>
        <v>213453</v>
      </c>
      <c r="D7" s="46">
        <f t="shared" si="0"/>
        <v>273008</v>
      </c>
      <c r="E7" s="46">
        <f t="shared" si="0"/>
        <v>147543</v>
      </c>
      <c r="F7" s="46">
        <f t="shared" si="0"/>
        <v>179451</v>
      </c>
      <c r="G7" s="46">
        <f t="shared" si="0"/>
        <v>184227</v>
      </c>
      <c r="H7" s="46">
        <f t="shared" si="0"/>
        <v>214952</v>
      </c>
      <c r="I7" s="46">
        <f t="shared" si="0"/>
        <v>295473</v>
      </c>
      <c r="J7" s="46">
        <f t="shared" si="0"/>
        <v>91877</v>
      </c>
      <c r="K7" s="46">
        <f t="shared" si="0"/>
        <v>1853702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17136</v>
      </c>
      <c r="C8" s="44">
        <f t="shared" si="1"/>
        <v>16824</v>
      </c>
      <c r="D8" s="44">
        <f t="shared" si="1"/>
        <v>17556</v>
      </c>
      <c r="E8" s="44">
        <f t="shared" si="1"/>
        <v>11009</v>
      </c>
      <c r="F8" s="44">
        <f t="shared" si="1"/>
        <v>12857</v>
      </c>
      <c r="G8" s="44">
        <f t="shared" si="1"/>
        <v>7121</v>
      </c>
      <c r="H8" s="44">
        <f t="shared" si="1"/>
        <v>6318</v>
      </c>
      <c r="I8" s="44">
        <f t="shared" si="1"/>
        <v>18048</v>
      </c>
      <c r="J8" s="44">
        <f t="shared" si="1"/>
        <v>3272</v>
      </c>
      <c r="K8" s="37">
        <f>SUM(B8:J8)</f>
        <v>110141</v>
      </c>
      <c r="L8"/>
      <c r="M8"/>
      <c r="N8"/>
    </row>
    <row r="9" spans="1:14" ht="16.5" customHeight="1">
      <c r="A9" s="22" t="s">
        <v>34</v>
      </c>
      <c r="B9" s="44">
        <v>17099</v>
      </c>
      <c r="C9" s="44">
        <v>16817</v>
      </c>
      <c r="D9" s="44">
        <v>17551</v>
      </c>
      <c r="E9" s="44">
        <v>10954</v>
      </c>
      <c r="F9" s="44">
        <v>12846</v>
      </c>
      <c r="G9" s="44">
        <v>7120</v>
      </c>
      <c r="H9" s="44">
        <v>6318</v>
      </c>
      <c r="I9" s="44">
        <v>17979</v>
      </c>
      <c r="J9" s="44">
        <v>3272</v>
      </c>
      <c r="K9" s="37">
        <f>SUM(B9:J9)</f>
        <v>109956</v>
      </c>
      <c r="L9"/>
      <c r="M9"/>
      <c r="N9"/>
    </row>
    <row r="10" spans="1:14" ht="16.5" customHeight="1">
      <c r="A10" s="22" t="s">
        <v>33</v>
      </c>
      <c r="B10" s="44">
        <v>37</v>
      </c>
      <c r="C10" s="44">
        <v>7</v>
      </c>
      <c r="D10" s="44">
        <v>5</v>
      </c>
      <c r="E10" s="44">
        <v>55</v>
      </c>
      <c r="F10" s="44">
        <v>11</v>
      </c>
      <c r="G10" s="44">
        <v>1</v>
      </c>
      <c r="H10" s="44">
        <v>0</v>
      </c>
      <c r="I10" s="44">
        <v>69</v>
      </c>
      <c r="J10" s="44">
        <v>0</v>
      </c>
      <c r="K10" s="37">
        <f>SUM(B10:J10)</f>
        <v>185</v>
      </c>
      <c r="L10"/>
      <c r="M10"/>
      <c r="N10"/>
    </row>
    <row r="11" spans="1:14" ht="16.5" customHeight="1">
      <c r="A11" s="43" t="s">
        <v>32</v>
      </c>
      <c r="B11" s="42">
        <v>236582</v>
      </c>
      <c r="C11" s="42">
        <v>196629</v>
      </c>
      <c r="D11" s="42">
        <v>255452</v>
      </c>
      <c r="E11" s="42">
        <v>136534</v>
      </c>
      <c r="F11" s="42">
        <v>166594</v>
      </c>
      <c r="G11" s="42">
        <v>177106</v>
      </c>
      <c r="H11" s="42">
        <v>208634</v>
      </c>
      <c r="I11" s="42">
        <v>277425</v>
      </c>
      <c r="J11" s="42">
        <v>88605</v>
      </c>
      <c r="K11" s="37">
        <f>SUM(B11:J11)</f>
        <v>1743561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8" t="s">
        <v>71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1.257641695882423</v>
      </c>
      <c r="C16" s="38">
        <v>1.293522503841803</v>
      </c>
      <c r="D16" s="38">
        <v>1.081744008619174</v>
      </c>
      <c r="E16" s="38">
        <v>1.381918105051228</v>
      </c>
      <c r="F16" s="38">
        <v>1.137268525020527</v>
      </c>
      <c r="G16" s="38">
        <v>1.215827124386131</v>
      </c>
      <c r="H16" s="38">
        <v>1.15042784930851</v>
      </c>
      <c r="I16" s="38">
        <v>1.133081856686445</v>
      </c>
      <c r="J16" s="38">
        <v>1.189314636103847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72</v>
      </c>
      <c r="B18" s="35">
        <f>B19+B20+B21+B22+B23+B24+B25+B26</f>
        <v>1259783.26</v>
      </c>
      <c r="C18" s="35">
        <f aca="true" t="shared" si="2" ref="C18:J18">C19+C20+C21+C22+C23+C24+C25+C26</f>
        <v>1198540.48</v>
      </c>
      <c r="D18" s="35">
        <f t="shared" si="2"/>
        <v>1410627.2799999998</v>
      </c>
      <c r="E18" s="35">
        <f t="shared" si="2"/>
        <v>853766.6699999999</v>
      </c>
      <c r="F18" s="35">
        <f t="shared" si="2"/>
        <v>902460.5700000001</v>
      </c>
      <c r="G18" s="35">
        <f t="shared" si="2"/>
        <v>995389.8500000001</v>
      </c>
      <c r="H18" s="35">
        <f t="shared" si="2"/>
        <v>884805.02</v>
      </c>
      <c r="I18" s="35">
        <f t="shared" si="2"/>
        <v>1221493.6700000002</v>
      </c>
      <c r="J18" s="35">
        <f t="shared" si="2"/>
        <v>445922.14</v>
      </c>
      <c r="K18" s="35">
        <f>SUM(B18:J18)</f>
        <v>9172788.94</v>
      </c>
      <c r="L18"/>
      <c r="M18"/>
      <c r="N18"/>
    </row>
    <row r="19" spans="1:14" ht="16.5" customHeight="1">
      <c r="A19" s="18" t="s">
        <v>73</v>
      </c>
      <c r="B19" s="60">
        <f>ROUND((B13+B14)*B7,2)</f>
        <v>971384.73</v>
      </c>
      <c r="C19" s="60">
        <f aca="true" t="shared" si="3" ref="C19:J19">ROUND((C13+C14)*C7,2)</f>
        <v>897804.66</v>
      </c>
      <c r="D19" s="60">
        <f t="shared" si="3"/>
        <v>1272954.4</v>
      </c>
      <c r="E19" s="60">
        <f t="shared" si="3"/>
        <v>598124.57</v>
      </c>
      <c r="F19" s="60">
        <f t="shared" si="3"/>
        <v>769862.74</v>
      </c>
      <c r="G19" s="60">
        <f t="shared" si="3"/>
        <v>798366.13</v>
      </c>
      <c r="H19" s="60">
        <f t="shared" si="3"/>
        <v>741670.38</v>
      </c>
      <c r="I19" s="60">
        <f t="shared" si="3"/>
        <v>1029841.59</v>
      </c>
      <c r="J19" s="60">
        <f t="shared" si="3"/>
        <v>362344.51</v>
      </c>
      <c r="K19" s="30">
        <f>SUM(B19:J19)</f>
        <v>7442353.709999999</v>
      </c>
      <c r="L19"/>
      <c r="M19"/>
      <c r="N19"/>
    </row>
    <row r="20" spans="1:14" ht="16.5" customHeight="1">
      <c r="A20" s="18" t="s">
        <v>29</v>
      </c>
      <c r="B20" s="30">
        <f aca="true" t="shared" si="4" ref="B20:J20">IF(B16&lt;&gt;0,ROUND((B16-1)*B19,2),0)</f>
        <v>250269.21</v>
      </c>
      <c r="C20" s="30">
        <f t="shared" si="4"/>
        <v>263525.87</v>
      </c>
      <c r="D20" s="30">
        <f t="shared" si="4"/>
        <v>104056.4</v>
      </c>
      <c r="E20" s="30">
        <f t="shared" si="4"/>
        <v>228434.6</v>
      </c>
      <c r="F20" s="30">
        <f t="shared" si="4"/>
        <v>105677.92</v>
      </c>
      <c r="G20" s="30">
        <f t="shared" si="4"/>
        <v>172309.07</v>
      </c>
      <c r="H20" s="30">
        <f t="shared" si="4"/>
        <v>111567.88</v>
      </c>
      <c r="I20" s="30">
        <f t="shared" si="4"/>
        <v>137053.23</v>
      </c>
      <c r="J20" s="30">
        <f t="shared" si="4"/>
        <v>68597.12</v>
      </c>
      <c r="K20" s="30">
        <f aca="true" t="shared" si="5" ref="K18:K26">SUM(B20:J20)</f>
        <v>1441491.3000000003</v>
      </c>
      <c r="L20"/>
      <c r="M20"/>
      <c r="N20"/>
    </row>
    <row r="21" spans="1:14" ht="16.5" customHeight="1">
      <c r="A21" s="18" t="s">
        <v>28</v>
      </c>
      <c r="B21" s="30">
        <v>35447.03</v>
      </c>
      <c r="C21" s="30">
        <v>33112.44</v>
      </c>
      <c r="D21" s="30">
        <v>27839.19</v>
      </c>
      <c r="E21" s="30">
        <v>23439.52</v>
      </c>
      <c r="F21" s="30">
        <v>24581.08</v>
      </c>
      <c r="G21" s="30">
        <v>22285.31</v>
      </c>
      <c r="H21" s="30">
        <v>27768.61</v>
      </c>
      <c r="I21" s="30">
        <v>50478.13</v>
      </c>
      <c r="J21" s="30">
        <v>13077.95</v>
      </c>
      <c r="K21" s="30">
        <f t="shared" si="5"/>
        <v>258029.26</v>
      </c>
      <c r="L21"/>
      <c r="M21"/>
      <c r="N21"/>
    </row>
    <row r="22" spans="1:14" ht="16.5" customHeight="1">
      <c r="A22" s="18" t="s">
        <v>27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5"/>
        <v>0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74</v>
      </c>
      <c r="B26" s="30">
        <v>1206.73</v>
      </c>
      <c r="C26" s="30">
        <v>1146.39</v>
      </c>
      <c r="D26" s="30">
        <v>1350.61</v>
      </c>
      <c r="E26" s="30">
        <v>816.86</v>
      </c>
      <c r="F26" s="30">
        <v>863.27</v>
      </c>
      <c r="G26" s="30">
        <v>953.78</v>
      </c>
      <c r="H26" s="30">
        <v>847.03</v>
      </c>
      <c r="I26" s="30">
        <v>1169.6</v>
      </c>
      <c r="J26" s="30">
        <v>427</v>
      </c>
      <c r="K26" s="30">
        <f t="shared" si="5"/>
        <v>8781.269999999999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25</v>
      </c>
      <c r="B29" s="30">
        <f aca="true" t="shared" si="6" ref="B29:J29">+B30+B35+B47</f>
        <v>-217056.67</v>
      </c>
      <c r="C29" s="30">
        <f t="shared" si="6"/>
        <v>-88452.06000000001</v>
      </c>
      <c r="D29" s="30">
        <f t="shared" si="6"/>
        <v>-146356.25</v>
      </c>
      <c r="E29" s="30">
        <f t="shared" si="6"/>
        <v>-188176.41</v>
      </c>
      <c r="F29" s="30">
        <f t="shared" si="6"/>
        <v>-61322.75</v>
      </c>
      <c r="G29" s="30">
        <f t="shared" si="6"/>
        <v>-197926.25</v>
      </c>
      <c r="H29" s="30">
        <f t="shared" si="6"/>
        <v>-62537.56</v>
      </c>
      <c r="I29" s="30">
        <f t="shared" si="6"/>
        <v>-132472.31000000003</v>
      </c>
      <c r="J29" s="30">
        <f t="shared" si="6"/>
        <v>-36999.78</v>
      </c>
      <c r="K29" s="30">
        <f aca="true" t="shared" si="7" ref="K29:K37">SUM(B29:J29)</f>
        <v>-1131300.04</v>
      </c>
      <c r="L29"/>
      <c r="M29"/>
      <c r="N29"/>
    </row>
    <row r="30" spans="1:14" ht="16.5" customHeight="1">
      <c r="A30" s="18" t="s">
        <v>24</v>
      </c>
      <c r="B30" s="30">
        <f aca="true" t="shared" si="8" ref="B30:J30">B31+B32+B33+B34</f>
        <v>-210346.5</v>
      </c>
      <c r="C30" s="30">
        <f t="shared" si="8"/>
        <v>-82077.40000000001</v>
      </c>
      <c r="D30" s="30">
        <f t="shared" si="8"/>
        <v>-118908.51999999999</v>
      </c>
      <c r="E30" s="30">
        <f t="shared" si="8"/>
        <v>-183634.14</v>
      </c>
      <c r="F30" s="30">
        <f t="shared" si="8"/>
        <v>-56522.4</v>
      </c>
      <c r="G30" s="30">
        <f t="shared" si="8"/>
        <v>-192622.64</v>
      </c>
      <c r="H30" s="30">
        <f t="shared" si="8"/>
        <v>-57827.54</v>
      </c>
      <c r="I30" s="30">
        <f t="shared" si="8"/>
        <v>-125968.61000000002</v>
      </c>
      <c r="J30" s="30">
        <f t="shared" si="8"/>
        <v>-28853.61</v>
      </c>
      <c r="K30" s="30">
        <f t="shared" si="7"/>
        <v>-1056761.36</v>
      </c>
      <c r="L30"/>
      <c r="M30"/>
      <c r="N30"/>
    </row>
    <row r="31" spans="1:14" s="23" customFormat="1" ht="16.5" customHeight="1">
      <c r="A31" s="29" t="s">
        <v>58</v>
      </c>
      <c r="B31" s="30">
        <f>-ROUND((B9)*$E$3,2)</f>
        <v>-75235.6</v>
      </c>
      <c r="C31" s="30">
        <f aca="true" t="shared" si="9" ref="C31:J31">-ROUND((C9)*$E$3,2)</f>
        <v>-73994.8</v>
      </c>
      <c r="D31" s="30">
        <f t="shared" si="9"/>
        <v>-77224.4</v>
      </c>
      <c r="E31" s="30">
        <f t="shared" si="9"/>
        <v>-48197.6</v>
      </c>
      <c r="F31" s="30">
        <f t="shared" si="9"/>
        <v>-56522.4</v>
      </c>
      <c r="G31" s="30">
        <f t="shared" si="9"/>
        <v>-31328</v>
      </c>
      <c r="H31" s="30">
        <f t="shared" si="9"/>
        <v>-27799.2</v>
      </c>
      <c r="I31" s="30">
        <f t="shared" si="9"/>
        <v>-79107.6</v>
      </c>
      <c r="J31" s="30">
        <f t="shared" si="9"/>
        <v>-14396.8</v>
      </c>
      <c r="K31" s="30">
        <f t="shared" si="7"/>
        <v>-483806.4000000001</v>
      </c>
      <c r="L31" s="28"/>
      <c r="M31"/>
      <c r="N31"/>
    </row>
    <row r="32" spans="1:14" ht="16.5" customHeight="1">
      <c r="A32" s="25" t="s">
        <v>23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22</v>
      </c>
      <c r="B33" s="30">
        <v>-6930</v>
      </c>
      <c r="C33" s="30">
        <v>-1262.8</v>
      </c>
      <c r="D33" s="30">
        <v>-2433.2</v>
      </c>
      <c r="E33" s="30">
        <v>-3634.4</v>
      </c>
      <c r="F33" s="26">
        <v>0</v>
      </c>
      <c r="G33" s="30">
        <v>-2332</v>
      </c>
      <c r="H33" s="30">
        <v>-504.69</v>
      </c>
      <c r="I33" s="30">
        <v>-787.6</v>
      </c>
      <c r="J33" s="30">
        <v>-242.98</v>
      </c>
      <c r="K33" s="30">
        <f t="shared" si="7"/>
        <v>-18127.67</v>
      </c>
      <c r="L33"/>
      <c r="M33"/>
      <c r="N33"/>
    </row>
    <row r="34" spans="1:14" ht="16.5" customHeight="1">
      <c r="A34" s="25" t="s">
        <v>21</v>
      </c>
      <c r="B34" s="30">
        <v>-128180.9</v>
      </c>
      <c r="C34" s="30">
        <v>-6819.8</v>
      </c>
      <c r="D34" s="30">
        <v>-39250.92</v>
      </c>
      <c r="E34" s="30">
        <v>-131802.14</v>
      </c>
      <c r="F34" s="26">
        <v>0</v>
      </c>
      <c r="G34" s="30">
        <v>-158962.64</v>
      </c>
      <c r="H34" s="30">
        <v>-29523.65</v>
      </c>
      <c r="I34" s="30">
        <v>-46073.41</v>
      </c>
      <c r="J34" s="30">
        <v>-14213.83</v>
      </c>
      <c r="K34" s="30">
        <f t="shared" si="7"/>
        <v>-554827.29</v>
      </c>
      <c r="L34"/>
      <c r="M34"/>
      <c r="N34"/>
    </row>
    <row r="35" spans="1:14" s="23" customFormat="1" ht="16.5" customHeight="1">
      <c r="A35" s="18" t="s">
        <v>20</v>
      </c>
      <c r="B35" s="27">
        <f aca="true" t="shared" si="10" ref="B35:J35">SUM(B36:B45)</f>
        <v>-6710.17</v>
      </c>
      <c r="C35" s="27">
        <f t="shared" si="10"/>
        <v>-6374.66</v>
      </c>
      <c r="D35" s="27">
        <f t="shared" si="10"/>
        <v>-27447.73</v>
      </c>
      <c r="E35" s="27">
        <f t="shared" si="10"/>
        <v>-4542.27</v>
      </c>
      <c r="F35" s="27">
        <f t="shared" si="10"/>
        <v>-4800.35</v>
      </c>
      <c r="G35" s="27">
        <f t="shared" si="10"/>
        <v>-5303.61</v>
      </c>
      <c r="H35" s="27">
        <f t="shared" si="10"/>
        <v>-4710.02</v>
      </c>
      <c r="I35" s="27">
        <f t="shared" si="10"/>
        <v>-6503.7</v>
      </c>
      <c r="J35" s="27">
        <f t="shared" si="10"/>
        <v>-8146.17</v>
      </c>
      <c r="K35" s="30">
        <f t="shared" si="7"/>
        <v>-74538.68</v>
      </c>
      <c r="L35"/>
      <c r="M35"/>
      <c r="N35"/>
    </row>
    <row r="36" spans="1:14" ht="16.5" customHeight="1">
      <c r="A36" s="25" t="s">
        <v>19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10</v>
      </c>
      <c r="B45" s="17">
        <v>-6710.17</v>
      </c>
      <c r="C45" s="17">
        <v>-6374.66</v>
      </c>
      <c r="D45" s="17">
        <v>-7510.23</v>
      </c>
      <c r="E45" s="17">
        <v>-4542.27</v>
      </c>
      <c r="F45" s="17">
        <v>-4800.35</v>
      </c>
      <c r="G45" s="17">
        <v>-5303.61</v>
      </c>
      <c r="H45" s="17">
        <v>-4710.02</v>
      </c>
      <c r="I45" s="17">
        <v>-6503.7</v>
      </c>
      <c r="J45" s="17">
        <v>-2374.37</v>
      </c>
      <c r="K45" s="17">
        <f>SUM(B45:J45)</f>
        <v>-48829.38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1042726.59</v>
      </c>
      <c r="C49" s="27">
        <f aca="true" t="shared" si="11" ref="C49:J49">IF(C18+C29+C50&lt;0,0,C18+C29+C50)</f>
        <v>1110088.42</v>
      </c>
      <c r="D49" s="27">
        <f t="shared" si="11"/>
        <v>1264271.0299999998</v>
      </c>
      <c r="E49" s="27">
        <f t="shared" si="11"/>
        <v>665590.2599999999</v>
      </c>
      <c r="F49" s="27">
        <f t="shared" si="11"/>
        <v>841137.8200000001</v>
      </c>
      <c r="G49" s="27">
        <f t="shared" si="11"/>
        <v>797463.6000000001</v>
      </c>
      <c r="H49" s="27">
        <f t="shared" si="11"/>
        <v>822267.46</v>
      </c>
      <c r="I49" s="27">
        <f t="shared" si="11"/>
        <v>1089021.36</v>
      </c>
      <c r="J49" s="27">
        <f t="shared" si="11"/>
        <v>408922.36</v>
      </c>
      <c r="K49" s="20">
        <f>SUM(B49:J49)</f>
        <v>8041488.899999999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 aca="true" t="shared" si="12" ref="C51:J51">IF(C18+C29+C50&gt;0,0,C18+C29+C50)</f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1042726.59</v>
      </c>
      <c r="C55" s="10">
        <f t="shared" si="13"/>
        <v>1110088.43</v>
      </c>
      <c r="D55" s="10">
        <f t="shared" si="13"/>
        <v>1264271.02</v>
      </c>
      <c r="E55" s="10">
        <f t="shared" si="13"/>
        <v>665590.26</v>
      </c>
      <c r="F55" s="10">
        <f t="shared" si="13"/>
        <v>841137.82</v>
      </c>
      <c r="G55" s="10">
        <f t="shared" si="13"/>
        <v>797463.59</v>
      </c>
      <c r="H55" s="10">
        <f t="shared" si="13"/>
        <v>822267.45</v>
      </c>
      <c r="I55" s="10">
        <f>SUM(I56:I68)</f>
        <v>1089021.3699999999</v>
      </c>
      <c r="J55" s="10">
        <f t="shared" si="13"/>
        <v>408922.36</v>
      </c>
      <c r="K55" s="5">
        <f>SUM(K56:K68)</f>
        <v>8041488.890000001</v>
      </c>
      <c r="L55" s="9"/>
    </row>
    <row r="56" spans="1:11" ht="16.5" customHeight="1">
      <c r="A56" s="7" t="s">
        <v>59</v>
      </c>
      <c r="B56" s="8">
        <v>911134.49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911134.49</v>
      </c>
    </row>
    <row r="57" spans="1:11" ht="16.5" customHeight="1">
      <c r="A57" s="7" t="s">
        <v>60</v>
      </c>
      <c r="B57" s="8">
        <v>131592.1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131592.1</v>
      </c>
    </row>
    <row r="58" spans="1:11" ht="16.5" customHeight="1">
      <c r="A58" s="7" t="s">
        <v>4</v>
      </c>
      <c r="B58" s="6">
        <v>0</v>
      </c>
      <c r="C58" s="8">
        <v>1110088.43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1110088.43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1264271.02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1264271.02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665590.26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665590.26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841137.82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841137.82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797463.59</v>
      </c>
      <c r="H62" s="6">
        <v>0</v>
      </c>
      <c r="I62" s="6">
        <v>0</v>
      </c>
      <c r="J62" s="6">
        <v>0</v>
      </c>
      <c r="K62" s="5">
        <f t="shared" si="14"/>
        <v>797463.59</v>
      </c>
    </row>
    <row r="63" spans="1:11" ht="16.5" customHeight="1">
      <c r="A63" s="7" t="s">
        <v>52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822267.45</v>
      </c>
      <c r="I63" s="6">
        <v>0</v>
      </c>
      <c r="J63" s="6">
        <v>0</v>
      </c>
      <c r="K63" s="5">
        <f t="shared" si="14"/>
        <v>822267.45</v>
      </c>
    </row>
    <row r="64" spans="1:11" ht="16.5" customHeight="1">
      <c r="A64" s="7" t="s">
        <v>53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405442.66</v>
      </c>
      <c r="J65" s="6">
        <v>0</v>
      </c>
      <c r="K65" s="5">
        <f t="shared" si="14"/>
        <v>405442.66</v>
      </c>
    </row>
    <row r="66" spans="1:11" ht="16.5" customHeight="1">
      <c r="A66" s="7" t="s">
        <v>55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683578.71</v>
      </c>
      <c r="J66" s="6">
        <v>0</v>
      </c>
      <c r="K66" s="5">
        <f t="shared" si="14"/>
        <v>683578.71</v>
      </c>
    </row>
    <row r="67" spans="1:11" ht="16.5" customHeight="1">
      <c r="A67" s="7" t="s">
        <v>56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408922.36</v>
      </c>
      <c r="K67" s="5">
        <f t="shared" si="14"/>
        <v>408922.36</v>
      </c>
    </row>
    <row r="68" spans="1:11" ht="18" customHeight="1">
      <c r="A68" s="4" t="s">
        <v>67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2022-01-24T19:38:54Z</dcterms:modified>
  <cp:category/>
  <cp:version/>
  <cp:contentType/>
  <cp:contentStatus/>
</cp:coreProperties>
</file>