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<sst xmlns="http://schemas.openxmlformats.org/spreadsheetml/2006/main" count="76" uniqueCount="75">
  <si>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</si>
  <si>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</si>
  <si>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</si>
  <si>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</si>
  <si>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</si>
  <si>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</si>
  <si>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</si>
  <si>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</si>
  <si>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</si>
  <si>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</si>
  <si>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</si>
  <si>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</si>
  <si>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</si>
  <si>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</si>
  <si>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</si>
  <si>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</si>
  <si>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</si>
  <si>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</si>
  <si>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</si>
  <si>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</si>
  <si>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</si>
  <si>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</si>
  <si>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</si>
  <si>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</si>
  <si>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</si>
  <si>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</si>
  <si>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</si>
  <si>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</si>
  <si>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</si>
  <si>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</si>
  <si>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</si>
  <si>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</si>
  <si>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</si>
  <si>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</si>
  <si>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</si>
  <si>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</si>
  <si>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</si>
  <si>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</si>
  <si>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</si>
  <si>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</si>
  <si>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</si>
  <si>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</si>
  <si>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</si>
  <si>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</si>
  <si>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</si>
  <si>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</si>
  <si>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</si>
  <si>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</si>
  <si>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</si>
  <si>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</si>
  <si>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</si>
  <si>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</si>
  <si>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</si>
  <si>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</si>
  <si>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</si>
  <si>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</si>
  <si>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</si>
  <si>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</si>
  <si>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</si>
  <si>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</si>
  <si>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</si>
  <si>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</si>
  <si>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</si>
  <si>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</si>
  <si>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</si>
  <si>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</si>
  <si>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</si>
  <si>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</si>
  <si>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</si>
  <si>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</si>
  <si>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09/01/22 - VENCIMENTO 14/01/22</t>
  </si>
  <si>
    <t>2.1 Tarifa de Remuneração por Passageiro Transportado Gatilho Diesel</t>
  </si>
  <si>
    <t>4.8. Remuneração SMGO</t>
  </si>
  <si>
    <t>4. Remuneração Bruta do Operador (4.1 + 4.2 + 4.3 + 4.4 + 4.5 + 4.6 + 4.7 + 4.8)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</si>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</sst>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69316</v>
      </c>
      <c r="C7" s="46">
        <f t="shared" si="0"/>
        <v>50060</v>
      </c>
      <c r="D7" s="46">
        <f t="shared" si="0"/>
        <v>82465</v>
      </c>
      <c r="E7" s="46">
        <f t="shared" si="0"/>
        <v>37627</v>
      </c>
      <c r="F7" s="46">
        <f t="shared" si="0"/>
        <v>59775</v>
      </c>
      <c r="G7" s="46">
        <f t="shared" si="0"/>
        <v>59786</v>
      </c>
      <c r="H7" s="46">
        <f t="shared" si="0"/>
        <v>74990</v>
      </c>
      <c r="I7" s="46">
        <f t="shared" si="0"/>
        <v>97154</v>
      </c>
      <c r="J7" s="46">
        <f t="shared" si="0"/>
        <v>21630</v>
      </c>
      <c r="K7" s="46">
        <f t="shared" si="0"/>
        <v>552803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5986</v>
      </c>
      <c r="C8" s="44">
        <f t="shared" si="1"/>
        <v>5494</v>
      </c>
      <c r="D8" s="44">
        <f t="shared" si="1"/>
        <v>7656</v>
      </c>
      <c r="E8" s="44">
        <f t="shared" si="1"/>
        <v>3916</v>
      </c>
      <c r="F8" s="44">
        <f t="shared" si="1"/>
        <v>5129</v>
      </c>
      <c r="G8" s="44">
        <f t="shared" si="1"/>
        <v>3359</v>
      </c>
      <c r="H8" s="44">
        <f t="shared" si="1"/>
        <v>3457</v>
      </c>
      <c r="I8" s="44">
        <f t="shared" si="1"/>
        <v>7193</v>
      </c>
      <c r="J8" s="44">
        <f t="shared" si="1"/>
        <v>796</v>
      </c>
      <c r="K8" s="37">
        <f>SUM(B8:J8)</f>
        <v>42986</v>
      </c>
      <c r="L8"/>
      <c r="M8"/>
      <c r="N8"/>
    </row>
    <row r="9" spans="1:14" ht="16.5" customHeight="1">
      <c r="A9" s="22" t="s">
        <v>34</v>
      </c>
      <c r="B9" s="44">
        <v>5974</v>
      </c>
      <c r="C9" s="44">
        <v>5493</v>
      </c>
      <c r="D9" s="44">
        <v>7652</v>
      </c>
      <c r="E9" s="44">
        <v>3902</v>
      </c>
      <c r="F9" s="44">
        <v>5127</v>
      </c>
      <c r="G9" s="44">
        <v>3358</v>
      </c>
      <c r="H9" s="44">
        <v>3457</v>
      </c>
      <c r="I9" s="44">
        <v>7172</v>
      </c>
      <c r="J9" s="44">
        <v>796</v>
      </c>
      <c r="K9" s="37">
        <f>SUM(B9:J9)</f>
        <v>42931</v>
      </c>
      <c r="L9"/>
      <c r="M9"/>
      <c r="N9"/>
    </row>
    <row r="10" spans="1:14" ht="16.5" customHeight="1">
      <c r="A10" s="22" t="s">
        <v>33</v>
      </c>
      <c r="B10" s="44">
        <v>12</v>
      </c>
      <c r="C10" s="44">
        <v>1</v>
      </c>
      <c r="D10" s="44">
        <v>4</v>
      </c>
      <c r="E10" s="44">
        <v>14</v>
      </c>
      <c r="F10" s="44">
        <v>2</v>
      </c>
      <c r="G10" s="44">
        <v>1</v>
      </c>
      <c r="H10" s="44">
        <v>0</v>
      </c>
      <c r="I10" s="44">
        <v>21</v>
      </c>
      <c r="J10" s="44">
        <v>0</v>
      </c>
      <c r="K10" s="37">
        <f>SUM(B10:J10)</f>
        <v>55</v>
      </c>
      <c r="L10"/>
      <c r="M10"/>
      <c r="N10"/>
    </row>
    <row r="11" spans="1:14" ht="16.5" customHeight="1">
      <c r="A11" s="43" t="s">
        <v>32</v>
      </c>
      <c r="B11" s="42">
        <v>63330</v>
      </c>
      <c r="C11" s="42">
        <v>44566</v>
      </c>
      <c r="D11" s="42">
        <v>74809</v>
      </c>
      <c r="E11" s="42">
        <v>33711</v>
      </c>
      <c r="F11" s="42">
        <v>54646</v>
      </c>
      <c r="G11" s="42">
        <v>56427</v>
      </c>
      <c r="H11" s="42">
        <v>71533</v>
      </c>
      <c r="I11" s="42">
        <v>89961</v>
      </c>
      <c r="J11" s="42">
        <v>20834</v>
      </c>
      <c r="K11" s="37">
        <f>SUM(B11:J11)</f>
        <v>509817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0.1752</v>
      </c>
      <c r="C14" s="41">
        <v>0.1924</v>
      </c>
      <c r="D14" s="41">
        <v>0.2133</v>
      </c>
      <c r="E14" s="41">
        <v>0.1855</v>
      </c>
      <c r="F14" s="41">
        <v>0.1963</v>
      </c>
      <c r="G14" s="41">
        <v>0.1983</v>
      </c>
      <c r="H14" s="41">
        <v>0.1579</v>
      </c>
      <c r="I14" s="41">
        <v>0.1595</v>
      </c>
      <c r="J14" s="41">
        <v>0.1804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1.219023165109371</v>
      </c>
      <c r="C16" s="38">
        <v>1.397075994261341</v>
      </c>
      <c r="D16" s="38">
        <v>1.07064682756695</v>
      </c>
      <c r="E16" s="38">
        <v>1.289873537005974</v>
      </c>
      <c r="F16" s="38">
        <v>1.176289821692141</v>
      </c>
      <c r="G16" s="38">
        <v>1.206315474966697</v>
      </c>
      <c r="H16" s="38">
        <v>1.111102121088988</v>
      </c>
      <c r="I16" s="38">
        <v>1.151888716052923</v>
      </c>
      <c r="J16" s="38">
        <v>1.196314850590819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73</v>
      </c>
      <c r="B18" s="35">
        <f>B19+B20+B21+B22+B23+B24+B25+B26</f>
        <v>341955.75</v>
      </c>
      <c r="C18" s="35">
        <f aca="true" t="shared" si="2" ref="C18:J18">C19+C20+C21+C22+C23+C24+C25+C26</f>
        <v>319643.51</v>
      </c>
      <c r="D18" s="35">
        <f t="shared" si="2"/>
        <v>433728.92</v>
      </c>
      <c r="E18" s="35">
        <f t="shared" si="2"/>
        <v>212654.25999999998</v>
      </c>
      <c r="F18" s="35">
        <f t="shared" si="2"/>
        <v>318623.13999999996</v>
      </c>
      <c r="G18" s="35">
        <f t="shared" si="2"/>
        <v>324552.43999999994</v>
      </c>
      <c r="H18" s="35">
        <f t="shared" si="2"/>
        <v>309055.08</v>
      </c>
      <c r="I18" s="35">
        <f t="shared" si="2"/>
        <v>421358.39</v>
      </c>
      <c r="J18" s="35">
        <f t="shared" si="2"/>
        <v>111269.7</v>
      </c>
      <c r="K18" s="35">
        <f>SUM(B18:J18)</f>
        <v>2792841.19</v>
      </c>
      <c r="L18"/>
      <c r="M18"/>
      <c r="N18"/>
    </row>
    <row r="19" spans="1:14" ht="16.5" customHeight="1">
      <c r="A19" s="18" t="s">
        <v>74</v>
      </c>
      <c r="B19" s="60">
        <f>ROUND((B13+B14)*B7,2)</f>
        <v>266790.35</v>
      </c>
      <c r="C19" s="60">
        <f aca="true" t="shared" si="3" ref="C19:J19">ROUND((C13+C14)*C7,2)</f>
        <v>211668.7</v>
      </c>
      <c r="D19" s="60">
        <f t="shared" si="3"/>
        <v>386538.19</v>
      </c>
      <c r="E19" s="60">
        <f t="shared" si="3"/>
        <v>153345.08</v>
      </c>
      <c r="F19" s="60">
        <f t="shared" si="3"/>
        <v>257797.62</v>
      </c>
      <c r="G19" s="60">
        <f t="shared" si="3"/>
        <v>260457.71</v>
      </c>
      <c r="H19" s="60">
        <f t="shared" si="3"/>
        <v>260117.81</v>
      </c>
      <c r="I19" s="60">
        <f t="shared" si="3"/>
        <v>340417.9</v>
      </c>
      <c r="J19" s="60">
        <f t="shared" si="3"/>
        <v>85754.3</v>
      </c>
      <c r="K19" s="30">
        <f>SUM(B19:J19)</f>
        <v>2222887.6599999997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58433.27</v>
      </c>
      <c r="C20" s="30">
        <f t="shared" si="4"/>
        <v>84048.56</v>
      </c>
      <c r="D20" s="30">
        <f t="shared" si="4"/>
        <v>27307.7</v>
      </c>
      <c r="E20" s="30">
        <f t="shared" si="4"/>
        <v>44450.68</v>
      </c>
      <c r="F20" s="30">
        <f t="shared" si="4"/>
        <v>45447.1</v>
      </c>
      <c r="G20" s="30">
        <f t="shared" si="4"/>
        <v>53736.46</v>
      </c>
      <c r="H20" s="30">
        <f t="shared" si="4"/>
        <v>28899.64</v>
      </c>
      <c r="I20" s="30">
        <f t="shared" si="4"/>
        <v>51705.64</v>
      </c>
      <c r="J20" s="30">
        <f t="shared" si="4"/>
        <v>16834.84</v>
      </c>
      <c r="K20" s="30">
        <f aca="true" t="shared" si="5" ref="K18:K26">SUM(B20:J20)</f>
        <v>410863.8900000001</v>
      </c>
      <c r="L20"/>
      <c r="M20"/>
      <c r="N20"/>
    </row>
    <row r="21" spans="1:14" ht="16.5" customHeight="1">
      <c r="A21" s="18" t="s">
        <v>28</v>
      </c>
      <c r="B21" s="30">
        <v>14244.78</v>
      </c>
      <c r="C21" s="30">
        <v>20028.31</v>
      </c>
      <c r="D21" s="30">
        <v>14173.04</v>
      </c>
      <c r="E21" s="30">
        <v>11278.49</v>
      </c>
      <c r="F21" s="30">
        <v>12960.68</v>
      </c>
      <c r="G21" s="30">
        <v>7921.97</v>
      </c>
      <c r="H21" s="30">
        <v>16172.18</v>
      </c>
      <c r="I21" s="30">
        <v>25037.55</v>
      </c>
      <c r="J21" s="30">
        <v>6875.47</v>
      </c>
      <c r="K21" s="30">
        <f t="shared" si="5"/>
        <v>128692.47000000002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72</v>
      </c>
      <c r="B26" s="30">
        <v>1011.79</v>
      </c>
      <c r="C26" s="30">
        <v>946.82</v>
      </c>
      <c r="D26" s="30">
        <v>1283.31</v>
      </c>
      <c r="E26" s="30">
        <v>628.89</v>
      </c>
      <c r="F26" s="30">
        <v>942.18</v>
      </c>
      <c r="G26" s="30">
        <v>960.74</v>
      </c>
      <c r="H26" s="30">
        <v>914.33</v>
      </c>
      <c r="I26" s="30">
        <v>1246.18</v>
      </c>
      <c r="J26" s="30">
        <v>329.53</v>
      </c>
      <c r="K26" s="30">
        <f t="shared" si="5"/>
        <v>8263.77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-31911.82</v>
      </c>
      <c r="C29" s="30">
        <f t="shared" si="6"/>
        <v>-29434.1</v>
      </c>
      <c r="D29" s="30">
        <f t="shared" si="6"/>
        <v>-60742.3</v>
      </c>
      <c r="E29" s="30">
        <f t="shared" si="6"/>
        <v>-20665.829999999998</v>
      </c>
      <c r="F29" s="30">
        <f t="shared" si="6"/>
        <v>-27797.89</v>
      </c>
      <c r="G29" s="30">
        <f t="shared" si="6"/>
        <v>-20117.53</v>
      </c>
      <c r="H29" s="30">
        <f t="shared" si="6"/>
        <v>-20295.04</v>
      </c>
      <c r="I29" s="30">
        <f t="shared" si="6"/>
        <v>-38486.34</v>
      </c>
      <c r="J29" s="30">
        <f t="shared" si="6"/>
        <v>-11106.59</v>
      </c>
      <c r="K29" s="30">
        <f aca="true" t="shared" si="7" ref="K29:K37">SUM(B29:J29)</f>
        <v>-260557.44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-26285.6</v>
      </c>
      <c r="C30" s="30">
        <f t="shared" si="8"/>
        <v>-24169.2</v>
      </c>
      <c r="D30" s="30">
        <f t="shared" si="8"/>
        <v>-33668.8</v>
      </c>
      <c r="E30" s="30">
        <f t="shared" si="8"/>
        <v>-17168.8</v>
      </c>
      <c r="F30" s="30">
        <f t="shared" si="8"/>
        <v>-22558.8</v>
      </c>
      <c r="G30" s="30">
        <f t="shared" si="8"/>
        <v>-14775.2</v>
      </c>
      <c r="H30" s="30">
        <f t="shared" si="8"/>
        <v>-15210.8</v>
      </c>
      <c r="I30" s="30">
        <f t="shared" si="8"/>
        <v>-31556.8</v>
      </c>
      <c r="J30" s="30">
        <f t="shared" si="8"/>
        <v>-3502.4</v>
      </c>
      <c r="K30" s="30">
        <f t="shared" si="7"/>
        <v>-188896.4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-26285.6</v>
      </c>
      <c r="C31" s="30">
        <f aca="true" t="shared" si="9" ref="C31:J31">-ROUND((C9)*$E$3,2)</f>
        <v>-24169.2</v>
      </c>
      <c r="D31" s="30">
        <f t="shared" si="9"/>
        <v>-33668.8</v>
      </c>
      <c r="E31" s="30">
        <f t="shared" si="9"/>
        <v>-17168.8</v>
      </c>
      <c r="F31" s="30">
        <f t="shared" si="9"/>
        <v>-22558.8</v>
      </c>
      <c r="G31" s="30">
        <f t="shared" si="9"/>
        <v>-14775.2</v>
      </c>
      <c r="H31" s="30">
        <f t="shared" si="9"/>
        <v>-15210.8</v>
      </c>
      <c r="I31" s="30">
        <f t="shared" si="9"/>
        <v>-31556.8</v>
      </c>
      <c r="J31" s="30">
        <f t="shared" si="9"/>
        <v>-3502.4</v>
      </c>
      <c r="K31" s="30">
        <f t="shared" si="7"/>
        <v>-188896.4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21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-5626.22</v>
      </c>
      <c r="C35" s="27">
        <f t="shared" si="10"/>
        <v>-5264.9</v>
      </c>
      <c r="D35" s="27">
        <f t="shared" si="10"/>
        <v>-27073.5</v>
      </c>
      <c r="E35" s="27">
        <f t="shared" si="10"/>
        <v>-3497.03</v>
      </c>
      <c r="F35" s="27">
        <f t="shared" si="10"/>
        <v>-5239.09</v>
      </c>
      <c r="G35" s="27">
        <f t="shared" si="10"/>
        <v>-5342.33</v>
      </c>
      <c r="H35" s="27">
        <f t="shared" si="10"/>
        <v>-5084.24</v>
      </c>
      <c r="I35" s="27">
        <f t="shared" si="10"/>
        <v>-6929.54</v>
      </c>
      <c r="J35" s="27">
        <f t="shared" si="10"/>
        <v>-7604.1900000000005</v>
      </c>
      <c r="K35" s="30">
        <f t="shared" si="7"/>
        <v>-71661.04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-5626.22</v>
      </c>
      <c r="C45" s="17">
        <v>-5264.9</v>
      </c>
      <c r="D45" s="17">
        <v>-7136</v>
      </c>
      <c r="E45" s="17">
        <v>-3497.03</v>
      </c>
      <c r="F45" s="17">
        <v>-5239.09</v>
      </c>
      <c r="G45" s="17">
        <v>-5342.33</v>
      </c>
      <c r="H45" s="17">
        <v>-5084.24</v>
      </c>
      <c r="I45" s="17">
        <v>-6929.54</v>
      </c>
      <c r="J45" s="17">
        <v>-1832.39</v>
      </c>
      <c r="K45" s="17">
        <f>SUM(B45:J45)</f>
        <v>-45951.74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310043.93</v>
      </c>
      <c r="C49" s="27">
        <f aca="true" t="shared" si="11" ref="C49:J49">IF(C18+C29+C50&lt;0,0,C18+C29+C50)</f>
        <v>290209.41000000003</v>
      </c>
      <c r="D49" s="27">
        <f t="shared" si="11"/>
        <v>372986.62</v>
      </c>
      <c r="E49" s="27">
        <f t="shared" si="11"/>
        <v>191988.43</v>
      </c>
      <c r="F49" s="27">
        <f t="shared" si="11"/>
        <v>290825.24999999994</v>
      </c>
      <c r="G49" s="27">
        <f t="shared" si="11"/>
        <v>304434.9099999999</v>
      </c>
      <c r="H49" s="27">
        <f t="shared" si="11"/>
        <v>288760.04000000004</v>
      </c>
      <c r="I49" s="27">
        <f t="shared" si="11"/>
        <v>382872.05000000005</v>
      </c>
      <c r="J49" s="27">
        <f t="shared" si="11"/>
        <v>100163.11</v>
      </c>
      <c r="K49" s="20">
        <f>SUM(B49:J49)</f>
        <v>2532283.75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310043.93</v>
      </c>
      <c r="C55" s="10">
        <f t="shared" si="13"/>
        <v>290209.41</v>
      </c>
      <c r="D55" s="10">
        <f t="shared" si="13"/>
        <v>372986.63</v>
      </c>
      <c r="E55" s="10">
        <f t="shared" si="13"/>
        <v>191988.43</v>
      </c>
      <c r="F55" s="10">
        <f t="shared" si="13"/>
        <v>290825.25</v>
      </c>
      <c r="G55" s="10">
        <f t="shared" si="13"/>
        <v>304434.9</v>
      </c>
      <c r="H55" s="10">
        <f t="shared" si="13"/>
        <v>288760.04</v>
      </c>
      <c r="I55" s="10">
        <f>SUM(I56:I68)</f>
        <v>382872.04000000004</v>
      </c>
      <c r="J55" s="10">
        <f t="shared" si="13"/>
        <v>100163.11</v>
      </c>
      <c r="K55" s="5">
        <f>SUM(K56:K68)</f>
        <v>2532283.7399999998</v>
      </c>
      <c r="L55" s="9"/>
    </row>
    <row r="56" spans="1:11" ht="16.5" customHeight="1">
      <c r="A56" s="7" t="s">
        <v>59</v>
      </c>
      <c r="B56" s="8">
        <v>270823.37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270823.37</v>
      </c>
    </row>
    <row r="57" spans="1:11" ht="16.5" customHeight="1">
      <c r="A57" s="7" t="s">
        <v>60</v>
      </c>
      <c r="B57" s="8">
        <v>39220.56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39220.56</v>
      </c>
    </row>
    <row r="58" spans="1:11" ht="16.5" customHeight="1">
      <c r="A58" s="7" t="s">
        <v>4</v>
      </c>
      <c r="B58" s="6">
        <v>0</v>
      </c>
      <c r="C58" s="8">
        <v>290209.41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290209.41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372986.63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372986.63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191988.43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191988.43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290825.25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290825.25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304434.9</v>
      </c>
      <c r="H62" s="6">
        <v>0</v>
      </c>
      <c r="I62" s="6">
        <v>0</v>
      </c>
      <c r="J62" s="6">
        <v>0</v>
      </c>
      <c r="K62" s="5">
        <f t="shared" si="14"/>
        <v>304434.9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288760.04</v>
      </c>
      <c r="I63" s="6">
        <v>0</v>
      </c>
      <c r="J63" s="6">
        <v>0</v>
      </c>
      <c r="K63" s="5">
        <f t="shared" si="14"/>
        <v>288760.04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128185.56</v>
      </c>
      <c r="J65" s="6">
        <v>0</v>
      </c>
      <c r="K65" s="5">
        <f t="shared" si="14"/>
        <v>128185.56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254686.48</v>
      </c>
      <c r="J66" s="6">
        <v>0</v>
      </c>
      <c r="K66" s="5">
        <f t="shared" si="14"/>
        <v>254686.48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100163.11</v>
      </c>
      <c r="K67" s="5">
        <f t="shared" si="14"/>
        <v>100163.11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2022-01-14T12:16:30Z</dcterms:modified>
  <cp:category/>
  <cp:version/>
  <cp:contentType/>
  <cp:contentStatus/>
</cp:coreProperties>
</file>