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<sst xmlns="http://schemas.openxmlformats.org/spreadsheetml/2006/main" count="81" uniqueCount="80">
  <si>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</si>
  <si>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</si>
  <si>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</si>
  <si>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</si>
  <si>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</si>
  <si>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</si>
  <si>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</si>
  <si>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</si>
  <si>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</si>
  <si>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</si>
  <si>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</si>
  <si>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</si>
  <si>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</si>
  <si>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</si>
  <si>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</si>
  <si>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</si>
  <si>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</si>
  <si>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</si>
  <si>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</si>
  <si>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</si>
  <si>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</si>
  <si>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</si>
  <si>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</si>
  <si>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</si>
  <si>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</si>
  <si>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</si>
  <si>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</si>
  <si>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</si>
  <si>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</si>
  <si>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</si>
  <si>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</si>
  <si>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</si>
  <si>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</si>
  <si>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</si>
  <si>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</si>
  <si>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</si>
  <si>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</si>
  <si>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</si>
  <si>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</si>
  <si>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</si>
  <si>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</si>
  <si>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</si>
  <si>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</si>
  <si>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</si>
  <si>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</si>
  <si>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</si>
  <si>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</si>
  <si>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</si>
  <si>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</si>
  <si>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</si>
  <si>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</si>
  <si>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</si>
  <si>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</si>
  <si>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</si>
  <si>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</si>
  <si>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</si>
  <si>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</si>
  <si>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</si>
  <si>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</si>
  <si>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</si>
  <si>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</si>
  <si>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</si>
  <si>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</si>
  <si>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</si>
  <si>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</si>
  <si>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</si>
  <si>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</si>
  <si>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</si>
  <si>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</si>
  <si>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</si>
  <si>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</si>
  <si>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</si>
  <si>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</si>
  <si>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</si>
  <si>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30/01/22 - VENCIMENTO 04/02/22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</si>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</sst>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15753</v>
      </c>
      <c r="C7" s="10">
        <f>C8+C11</f>
        <v>21784</v>
      </c>
      <c r="D7" s="10">
        <f aca="true" t="shared" si="0" ref="D7:K7">D8+D11</f>
        <v>70617</v>
      </c>
      <c r="E7" s="10">
        <f t="shared" si="0"/>
        <v>63621</v>
      </c>
      <c r="F7" s="10">
        <f t="shared" si="0"/>
        <v>68030</v>
      </c>
      <c r="G7" s="10">
        <f t="shared" si="0"/>
        <v>28394</v>
      </c>
      <c r="H7" s="10">
        <f t="shared" si="0"/>
        <v>15569</v>
      </c>
      <c r="I7" s="10">
        <f t="shared" si="0"/>
        <v>31049</v>
      </c>
      <c r="J7" s="10">
        <f t="shared" si="0"/>
        <v>18946</v>
      </c>
      <c r="K7" s="10">
        <f t="shared" si="0"/>
        <v>55894</v>
      </c>
      <c r="L7" s="10">
        <f>SUM(B7:K7)</f>
        <v>389657</v>
      </c>
      <c r="M7" s="11"/>
    </row>
    <row r="8" spans="1:13" ht="17.25" customHeight="1">
      <c r="A8" s="12" t="s">
        <v>18</v>
      </c>
      <c r="B8" s="13">
        <f>B9+B10</f>
        <v>1684</v>
      </c>
      <c r="C8" s="13">
        <f aca="true" t="shared" si="1" ref="C8:K8">C9+C10</f>
        <v>2157</v>
      </c>
      <c r="D8" s="13">
        <f t="shared" si="1"/>
        <v>7445</v>
      </c>
      <c r="E8" s="13">
        <f t="shared" si="1"/>
        <v>5994</v>
      </c>
      <c r="F8" s="13">
        <f t="shared" si="1"/>
        <v>6412</v>
      </c>
      <c r="G8" s="13">
        <f t="shared" si="1"/>
        <v>2924</v>
      </c>
      <c r="H8" s="13">
        <f t="shared" si="1"/>
        <v>1454</v>
      </c>
      <c r="I8" s="13">
        <f t="shared" si="1"/>
        <v>2119</v>
      </c>
      <c r="J8" s="13">
        <f t="shared" si="1"/>
        <v>1413</v>
      </c>
      <c r="K8" s="13">
        <f t="shared" si="1"/>
        <v>4202</v>
      </c>
      <c r="L8" s="13">
        <f>SUM(B8:K8)</f>
        <v>35804</v>
      </c>
      <c r="M8"/>
    </row>
    <row r="9" spans="1:13" ht="17.25" customHeight="1">
      <c r="A9" s="14" t="s">
        <v>19</v>
      </c>
      <c r="B9" s="15">
        <v>1684</v>
      </c>
      <c r="C9" s="15">
        <v>2157</v>
      </c>
      <c r="D9" s="15">
        <v>7445</v>
      </c>
      <c r="E9" s="15">
        <v>5994</v>
      </c>
      <c r="F9" s="15">
        <v>6412</v>
      </c>
      <c r="G9" s="15">
        <v>2924</v>
      </c>
      <c r="H9" s="15">
        <v>1451</v>
      </c>
      <c r="I9" s="15">
        <v>2119</v>
      </c>
      <c r="J9" s="15">
        <v>1413</v>
      </c>
      <c r="K9" s="15">
        <v>4202</v>
      </c>
      <c r="L9" s="13">
        <f>SUM(B9:K9)</f>
        <v>35801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14069</v>
      </c>
      <c r="C11" s="15">
        <v>19627</v>
      </c>
      <c r="D11" s="15">
        <v>63172</v>
      </c>
      <c r="E11" s="15">
        <v>57627</v>
      </c>
      <c r="F11" s="15">
        <v>61618</v>
      </c>
      <c r="G11" s="15">
        <v>25470</v>
      </c>
      <c r="H11" s="15">
        <v>14115</v>
      </c>
      <c r="I11" s="15">
        <v>28930</v>
      </c>
      <c r="J11" s="15">
        <v>17533</v>
      </c>
      <c r="K11" s="15">
        <v>51692</v>
      </c>
      <c r="L11" s="13">
        <f>SUM(B11:K11)</f>
        <v>353853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0.2617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1.078372647692793</v>
      </c>
      <c r="C16" s="22">
        <v>1.272447702347835</v>
      </c>
      <c r="D16" s="22">
        <v>1.169965301011243</v>
      </c>
      <c r="E16" s="22">
        <v>1.141300726471717</v>
      </c>
      <c r="F16" s="22">
        <v>1.204375248400937</v>
      </c>
      <c r="G16" s="22">
        <v>1.187989640349618</v>
      </c>
      <c r="H16" s="22">
        <v>1.220734634350675</v>
      </c>
      <c r="I16" s="22">
        <v>1.067577549472281</v>
      </c>
      <c r="J16" s="22">
        <v>1.436536583895267</v>
      </c>
      <c r="K16" s="22">
        <v>1.09231621563954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B19+B20+B21+B22+B23+B24+B25+B26</f>
        <v>112127.4</v>
      </c>
      <c r="C18" s="25">
        <f aca="true" t="shared" si="2" ref="C18:L18">C19+C20+C21+C22+C23+C24+C25+C26</f>
        <v>102973.51999999999</v>
      </c>
      <c r="D18" s="25">
        <f t="shared" si="2"/>
        <v>367811.69999999995</v>
      </c>
      <c r="E18" s="25">
        <f t="shared" si="2"/>
        <v>326162.47</v>
      </c>
      <c r="F18" s="25">
        <f t="shared" si="2"/>
        <v>325193.1099999999</v>
      </c>
      <c r="G18" s="25">
        <f t="shared" si="2"/>
        <v>149922.13999999998</v>
      </c>
      <c r="H18" s="25">
        <f t="shared" si="2"/>
        <v>93773.47</v>
      </c>
      <c r="I18" s="25">
        <f t="shared" si="2"/>
        <v>129885.62</v>
      </c>
      <c r="J18" s="25">
        <f t="shared" si="2"/>
        <v>118525.06</v>
      </c>
      <c r="K18" s="25">
        <f t="shared" si="2"/>
        <v>213743.59</v>
      </c>
      <c r="L18" s="25">
        <f t="shared" si="2"/>
        <v>1940118.08</v>
      </c>
      <c r="M18"/>
    </row>
    <row r="19" spans="1:13" ht="17.25" customHeight="1">
      <c r="A19" s="26" t="s">
        <v>77</v>
      </c>
      <c r="B19" s="60">
        <f>ROUND((B13+B14)*B7,2)</f>
        <v>101260.28</v>
      </c>
      <c r="C19" s="60">
        <f aca="true" t="shared" si="3" ref="C19:K19">ROUND((C13+C14)*C7,2)</f>
        <v>76206.97</v>
      </c>
      <c r="D19" s="60">
        <f t="shared" si="3"/>
        <v>294020.94</v>
      </c>
      <c r="E19" s="60">
        <f t="shared" si="3"/>
        <v>268321.57</v>
      </c>
      <c r="F19" s="60">
        <f t="shared" si="3"/>
        <v>253506.99</v>
      </c>
      <c r="G19" s="60">
        <f t="shared" si="3"/>
        <v>116341.58</v>
      </c>
      <c r="H19" s="60">
        <f t="shared" si="3"/>
        <v>70269.12</v>
      </c>
      <c r="I19" s="60">
        <f t="shared" si="3"/>
        <v>116188.46</v>
      </c>
      <c r="J19" s="60">
        <f t="shared" si="3"/>
        <v>76356.17</v>
      </c>
      <c r="K19" s="60">
        <f t="shared" si="3"/>
        <v>183952.74</v>
      </c>
      <c r="L19" s="32">
        <f>SUM(B19:K19)</f>
        <v>1556424.82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7936.04</v>
      </c>
      <c r="C20" s="32">
        <f t="shared" si="4"/>
        <v>20762.41</v>
      </c>
      <c r="D20" s="32">
        <f t="shared" si="4"/>
        <v>49973.36</v>
      </c>
      <c r="E20" s="32">
        <f t="shared" si="4"/>
        <v>37914.03</v>
      </c>
      <c r="F20" s="32">
        <f t="shared" si="4"/>
        <v>51810.55</v>
      </c>
      <c r="G20" s="32">
        <f t="shared" si="4"/>
        <v>21871.01</v>
      </c>
      <c r="H20" s="32">
        <f t="shared" si="4"/>
        <v>15510.83</v>
      </c>
      <c r="I20" s="32">
        <f t="shared" si="4"/>
        <v>7851.73</v>
      </c>
      <c r="J20" s="32">
        <f t="shared" si="4"/>
        <v>33332.26</v>
      </c>
      <c r="K20" s="32">
        <f t="shared" si="4"/>
        <v>16981.82</v>
      </c>
      <c r="L20" s="32">
        <f aca="true" t="shared" si="5" ref="L19:L26">SUM(B20:K20)</f>
        <v>263944.04000000004</v>
      </c>
      <c r="M20"/>
    </row>
    <row r="21" spans="1:13" ht="17.25" customHeight="1">
      <c r="A21" s="26" t="s">
        <v>25</v>
      </c>
      <c r="B21" s="32">
        <v>1114.39</v>
      </c>
      <c r="C21" s="32">
        <v>4215.29</v>
      </c>
      <c r="D21" s="32">
        <v>19745.42</v>
      </c>
      <c r="E21" s="32">
        <v>15980.2</v>
      </c>
      <c r="F21" s="32">
        <v>17409.1</v>
      </c>
      <c r="G21" s="32">
        <v>11252.39</v>
      </c>
      <c r="H21" s="32">
        <v>6232.52</v>
      </c>
      <c r="I21" s="32">
        <v>3973.04</v>
      </c>
      <c r="J21" s="32">
        <v>5523.49</v>
      </c>
      <c r="K21" s="32">
        <v>9205.81</v>
      </c>
      <c r="L21" s="32">
        <f t="shared" si="5"/>
        <v>94651.65000000001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78</v>
      </c>
      <c r="B26" s="32">
        <v>341.13</v>
      </c>
      <c r="C26" s="32">
        <v>313.29</v>
      </c>
      <c r="D26" s="32">
        <v>1120.86</v>
      </c>
      <c r="E26" s="32">
        <v>995.55</v>
      </c>
      <c r="F26" s="32">
        <v>990.91</v>
      </c>
      <c r="G26" s="32">
        <v>457.16</v>
      </c>
      <c r="H26" s="32">
        <v>285.44</v>
      </c>
      <c r="I26" s="32">
        <v>396.83</v>
      </c>
      <c r="J26" s="32">
        <v>362.02</v>
      </c>
      <c r="K26" s="32">
        <v>652.1</v>
      </c>
      <c r="L26" s="32">
        <f t="shared" si="5"/>
        <v>5915.289999999999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-30859.559999999998</v>
      </c>
      <c r="C29" s="32">
        <f t="shared" si="6"/>
        <v>-11232.859999999999</v>
      </c>
      <c r="D29" s="32">
        <f t="shared" si="6"/>
        <v>-38990.71</v>
      </c>
      <c r="E29" s="32">
        <f t="shared" si="6"/>
        <v>-36825.31</v>
      </c>
      <c r="F29" s="32">
        <f t="shared" si="6"/>
        <v>-33722.88</v>
      </c>
      <c r="G29" s="32">
        <f t="shared" si="6"/>
        <v>-15407.720000000001</v>
      </c>
      <c r="H29" s="32">
        <f t="shared" si="6"/>
        <v>-16420.15</v>
      </c>
      <c r="I29" s="32">
        <f t="shared" si="6"/>
        <v>-11530.210000000001</v>
      </c>
      <c r="J29" s="32">
        <f t="shared" si="6"/>
        <v>-8230.25</v>
      </c>
      <c r="K29" s="32">
        <f t="shared" si="6"/>
        <v>-22114.87</v>
      </c>
      <c r="L29" s="32">
        <f aca="true" t="shared" si="7" ref="L29:L36">SUM(B29:K29)</f>
        <v>-225334.52</v>
      </c>
      <c r="M29"/>
    </row>
    <row r="30" spans="1:13" ht="18.75" customHeight="1">
      <c r="A30" s="26" t="s">
        <v>29</v>
      </c>
      <c r="B30" s="32">
        <f>B31+B32+B33+B34</f>
        <v>-7409.6</v>
      </c>
      <c r="C30" s="32">
        <f aca="true" t="shared" si="8" ref="C30:K30">C31+C32+C33+C34</f>
        <v>-9490.8</v>
      </c>
      <c r="D30" s="32">
        <f t="shared" si="8"/>
        <v>-32758</v>
      </c>
      <c r="E30" s="32">
        <f t="shared" si="8"/>
        <v>-26373.6</v>
      </c>
      <c r="F30" s="32">
        <f t="shared" si="8"/>
        <v>-28212.8</v>
      </c>
      <c r="G30" s="32">
        <f t="shared" si="8"/>
        <v>-12865.6</v>
      </c>
      <c r="H30" s="32">
        <f t="shared" si="8"/>
        <v>-6384.4</v>
      </c>
      <c r="I30" s="32">
        <f t="shared" si="8"/>
        <v>-9323.6</v>
      </c>
      <c r="J30" s="32">
        <f t="shared" si="8"/>
        <v>-6217.2</v>
      </c>
      <c r="K30" s="32">
        <f t="shared" si="8"/>
        <v>-18488.8</v>
      </c>
      <c r="L30" s="32">
        <f t="shared" si="7"/>
        <v>-157524.4</v>
      </c>
      <c r="M30"/>
    </row>
    <row r="31" spans="1:13" s="35" customFormat="1" ht="18.75" customHeight="1">
      <c r="A31" s="33" t="s">
        <v>57</v>
      </c>
      <c r="B31" s="32">
        <f>-ROUND((B9)*$E$3,2)</f>
        <v>-7409.6</v>
      </c>
      <c r="C31" s="32">
        <f aca="true" t="shared" si="9" ref="C31:K31">-ROUND((C9)*$E$3,2)</f>
        <v>-9490.8</v>
      </c>
      <c r="D31" s="32">
        <f t="shared" si="9"/>
        <v>-32758</v>
      </c>
      <c r="E31" s="32">
        <f t="shared" si="9"/>
        <v>-26373.6</v>
      </c>
      <c r="F31" s="32">
        <f t="shared" si="9"/>
        <v>-28212.8</v>
      </c>
      <c r="G31" s="32">
        <f t="shared" si="9"/>
        <v>-12865.6</v>
      </c>
      <c r="H31" s="32">
        <f t="shared" si="9"/>
        <v>-6384.4</v>
      </c>
      <c r="I31" s="32">
        <f t="shared" si="9"/>
        <v>-9323.6</v>
      </c>
      <c r="J31" s="32">
        <f t="shared" si="9"/>
        <v>-6217.2</v>
      </c>
      <c r="K31" s="32">
        <f t="shared" si="9"/>
        <v>-18488.8</v>
      </c>
      <c r="L31" s="32">
        <f t="shared" si="7"/>
        <v>-157524.4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0</v>
      </c>
      <c r="J33" s="17">
        <v>0</v>
      </c>
      <c r="K33" s="17">
        <v>0</v>
      </c>
      <c r="L33" s="32">
        <f t="shared" si="7"/>
        <v>0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0</v>
      </c>
      <c r="J34" s="17">
        <v>0</v>
      </c>
      <c r="K34" s="17">
        <v>0</v>
      </c>
      <c r="L34" s="32">
        <f t="shared" si="7"/>
        <v>0</v>
      </c>
      <c r="M34"/>
    </row>
    <row r="35" spans="1:13" s="35" customFormat="1" ht="18.75" customHeight="1">
      <c r="A35" s="26" t="s">
        <v>33</v>
      </c>
      <c r="B35" s="37">
        <f>SUM(B36:B47)</f>
        <v>-23449.96</v>
      </c>
      <c r="C35" s="37">
        <f aca="true" t="shared" si="10" ref="C35:K35">SUM(C36:C47)</f>
        <v>-1742.06</v>
      </c>
      <c r="D35" s="37">
        <f t="shared" si="10"/>
        <v>-6232.71</v>
      </c>
      <c r="E35" s="37">
        <f t="shared" si="10"/>
        <v>-10451.71</v>
      </c>
      <c r="F35" s="37">
        <f t="shared" si="10"/>
        <v>-5510.08</v>
      </c>
      <c r="G35" s="37">
        <f t="shared" si="10"/>
        <v>-2542.12</v>
      </c>
      <c r="H35" s="37">
        <f t="shared" si="10"/>
        <v>-10035.75</v>
      </c>
      <c r="I35" s="37">
        <f t="shared" si="10"/>
        <v>-2206.61</v>
      </c>
      <c r="J35" s="37">
        <f t="shared" si="10"/>
        <v>-2013.05</v>
      </c>
      <c r="K35" s="37">
        <f t="shared" si="10"/>
        <v>-3626.07</v>
      </c>
      <c r="L35" s="32">
        <f t="shared" si="7"/>
        <v>-67810.12000000001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17">
        <v>-1896.91</v>
      </c>
      <c r="C46" s="17">
        <v>-1742.06</v>
      </c>
      <c r="D46" s="17">
        <v>-6232.71</v>
      </c>
      <c r="E46" s="17">
        <v>-5535.89</v>
      </c>
      <c r="F46" s="17">
        <v>-5510.08</v>
      </c>
      <c r="G46" s="17">
        <v>-2542.12</v>
      </c>
      <c r="H46" s="17">
        <v>-1587.21</v>
      </c>
      <c r="I46" s="17">
        <v>-2206.61</v>
      </c>
      <c r="J46" s="17">
        <v>-2013.05</v>
      </c>
      <c r="K46" s="17">
        <v>-3626.07</v>
      </c>
      <c r="L46" s="29">
        <f t="shared" si="11"/>
        <v>-32892.71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46</v>
      </c>
      <c r="B50" s="40">
        <f>IF(B18+B29+B42+B51&lt;0,0,B18+B29+B51)</f>
        <v>81267.84</v>
      </c>
      <c r="C50" s="40">
        <f aca="true" t="shared" si="12" ref="C50:K50">IF(C18+C29+C42+C51&lt;0,0,C18+C29+C51)</f>
        <v>91740.65999999999</v>
      </c>
      <c r="D50" s="40">
        <f t="shared" si="12"/>
        <v>328820.98999999993</v>
      </c>
      <c r="E50" s="40">
        <f t="shared" si="12"/>
        <v>289337.16</v>
      </c>
      <c r="F50" s="40">
        <f t="shared" si="12"/>
        <v>291470.2299999999</v>
      </c>
      <c r="G50" s="40">
        <f t="shared" si="12"/>
        <v>134514.41999999998</v>
      </c>
      <c r="H50" s="40">
        <f t="shared" si="12"/>
        <v>77353.32</v>
      </c>
      <c r="I50" s="40">
        <f t="shared" si="12"/>
        <v>118355.40999999999</v>
      </c>
      <c r="J50" s="40">
        <f t="shared" si="12"/>
        <v>110294.81</v>
      </c>
      <c r="K50" s="40">
        <f t="shared" si="12"/>
        <v>191628.72</v>
      </c>
      <c r="L50" s="41">
        <f>SUM(B50:K50)</f>
        <v>1714783.5599999998</v>
      </c>
      <c r="M50" s="53"/>
    </row>
    <row r="51" spans="1:12" ht="18.75" customHeight="1">
      <c r="A51" s="26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48</v>
      </c>
      <c r="B52" s="32">
        <f>IF(B18+B29+B42+B51&gt;0,0,B18+B29+B51)</f>
        <v>0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49</v>
      </c>
      <c r="B56" s="40">
        <f>SUM(B57:B70)</f>
        <v>81267.84</v>
      </c>
      <c r="C56" s="40">
        <f aca="true" t="shared" si="14" ref="C56:J56">SUM(C57:C68)</f>
        <v>91740.65000000001</v>
      </c>
      <c r="D56" s="40">
        <f t="shared" si="14"/>
        <v>328820.99</v>
      </c>
      <c r="E56" s="40">
        <f t="shared" si="14"/>
        <v>289337.17</v>
      </c>
      <c r="F56" s="40">
        <f t="shared" si="14"/>
        <v>291470.23</v>
      </c>
      <c r="G56" s="40">
        <f t="shared" si="14"/>
        <v>134514.42</v>
      </c>
      <c r="H56" s="40">
        <f t="shared" si="14"/>
        <v>77353.33</v>
      </c>
      <c r="I56" s="40">
        <f>SUM(I57:I71)</f>
        <v>118355.41</v>
      </c>
      <c r="J56" s="40">
        <f t="shared" si="14"/>
        <v>110294.81</v>
      </c>
      <c r="K56" s="40">
        <f>SUM(K57:K70)</f>
        <v>191628.72</v>
      </c>
      <c r="L56" s="45">
        <f>SUM(B56:K56)</f>
        <v>1714783.5699999998</v>
      </c>
      <c r="M56" s="39"/>
    </row>
    <row r="57" spans="1:13" ht="18.75" customHeight="1">
      <c r="A57" s="46" t="s">
        <v>50</v>
      </c>
      <c r="B57" s="47">
        <v>81267.84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81267.84</v>
      </c>
      <c r="M57" s="39"/>
    </row>
    <row r="58" spans="1:12" ht="18.75" customHeight="1">
      <c r="A58" s="46" t="s">
        <v>60</v>
      </c>
      <c r="B58" s="17">
        <v>0</v>
      </c>
      <c r="C58" s="47">
        <v>80007.02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80007.02</v>
      </c>
    </row>
    <row r="59" spans="1:12" ht="18.75" customHeight="1">
      <c r="A59" s="46" t="s">
        <v>61</v>
      </c>
      <c r="B59" s="17">
        <v>0</v>
      </c>
      <c r="C59" s="47">
        <v>11733.63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11733.63</v>
      </c>
    </row>
    <row r="60" spans="1:12" ht="18.75" customHeight="1">
      <c r="A60" s="46" t="s">
        <v>51</v>
      </c>
      <c r="B60" s="17">
        <v>0</v>
      </c>
      <c r="C60" s="17">
        <v>0</v>
      </c>
      <c r="D60" s="47">
        <v>328820.99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328820.99</v>
      </c>
    </row>
    <row r="61" spans="1:12" ht="18.75" customHeight="1">
      <c r="A61" s="46" t="s">
        <v>52</v>
      </c>
      <c r="B61" s="17">
        <v>0</v>
      </c>
      <c r="C61" s="17">
        <v>0</v>
      </c>
      <c r="D61" s="17">
        <v>0</v>
      </c>
      <c r="E61" s="47">
        <v>289337.17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289337.17</v>
      </c>
    </row>
    <row r="62" spans="1:12" ht="18.75" customHeight="1">
      <c r="A62" s="46" t="s">
        <v>53</v>
      </c>
      <c r="B62" s="17">
        <v>0</v>
      </c>
      <c r="C62" s="17">
        <v>0</v>
      </c>
      <c r="D62" s="17">
        <v>0</v>
      </c>
      <c r="E62" s="17">
        <v>0</v>
      </c>
      <c r="F62" s="47">
        <v>291470.23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291470.23</v>
      </c>
    </row>
    <row r="63" spans="1:12" ht="18.75" customHeight="1">
      <c r="A63" s="46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134514.42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134514.42</v>
      </c>
    </row>
    <row r="64" spans="1:12" ht="18.75" customHeight="1">
      <c r="A64" s="46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77353.33</v>
      </c>
      <c r="I64" s="17">
        <v>0</v>
      </c>
      <c r="J64" s="17">
        <v>0</v>
      </c>
      <c r="K64" s="17">
        <v>0</v>
      </c>
      <c r="L64" s="45">
        <f t="shared" si="15"/>
        <v>77353.33</v>
      </c>
    </row>
    <row r="65" spans="1:12" ht="18.75" customHeight="1">
      <c r="A65" s="46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110294.81</v>
      </c>
      <c r="K66" s="17">
        <v>0</v>
      </c>
      <c r="L66" s="45">
        <f t="shared" si="15"/>
        <v>110294.81</v>
      </c>
    </row>
    <row r="67" spans="1:12" ht="18.75" customHeight="1">
      <c r="A67" s="46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80445.74</v>
      </c>
      <c r="L67" s="45">
        <f t="shared" si="15"/>
        <v>80445.74</v>
      </c>
    </row>
    <row r="68" spans="1:12" ht="18.75" customHeight="1">
      <c r="A68" s="46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111182.98</v>
      </c>
      <c r="L68" s="45">
        <f t="shared" si="15"/>
        <v>111182.98</v>
      </c>
    </row>
    <row r="69" spans="1:12" ht="18.75" customHeight="1">
      <c r="A69" s="46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</row>
    <row r="70" spans="1:12" ht="18" customHeight="1">
      <c r="A70" s="46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8">
        <f>SUM(B70:K70)</f>
        <v>0</v>
      </c>
    </row>
    <row r="71" spans="1:12" ht="18" customHeight="1">
      <c r="A71" s="49" t="s">
        <v>79</v>
      </c>
      <c r="B71" s="51">
        <v>0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0">
        <v>118355.41</v>
      </c>
      <c r="J71" s="51">
        <v>0</v>
      </c>
      <c r="K71" s="51">
        <v>0</v>
      </c>
      <c r="L71" s="50">
        <f>SUM(B71:K71)</f>
        <v>118355.41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:11" ht="14.25">
      <c r="A74" s="52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2022-02-08T15:31:34Z</dcterms:modified>
  <cp:category/>
  <cp:version/>
  <cp:contentType/>
  <cp:contentStatus/>
</cp:coreProperties>
</file>