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<sst xmlns="http://schemas.openxmlformats.org/spreadsheetml/2006/main" count="82" uniqueCount="81">
  <si>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</si>
  <si>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</si>
  <si>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</si>
  <si>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</si>
  <si>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</si>
  <si>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</si>
  <si>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</si>
  <si>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</si>
  <si>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</si>
  <si>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</si>
  <si>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</si>
  <si>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</si>
  <si>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</si>
  <si>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</si>
  <si>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</si>
  <si>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</si>
  <si>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</si>
  <si>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</si>
  <si>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</si>
  <si>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</si>
  <si>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</si>
  <si>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</si>
  <si>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</si>
  <si>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</si>
  <si>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</si>
  <si>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</si>
  <si>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</si>
  <si>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</si>
  <si>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</si>
  <si>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</si>
  <si>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</si>
  <si>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</si>
  <si>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</si>
  <si>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</si>
  <si>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</si>
  <si>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</si>
  <si>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</si>
  <si>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</si>
  <si>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</si>
  <si>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</si>
  <si>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</si>
  <si>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</si>
  <si>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</si>
  <si>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</si>
  <si>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</si>
  <si>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</si>
  <si>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</si>
  <si>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</si>
  <si>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</si>
  <si>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</si>
  <si>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</si>
  <si>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</si>
  <si>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</si>
  <si>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</si>
  <si>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</si>
  <si>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</si>
  <si>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</si>
  <si>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</si>
  <si>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</si>
  <si>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</si>
  <si>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</si>
  <si>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</si>
  <si>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</si>
  <si>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</si>
  <si>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</si>
  <si>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</si>
  <si>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</si>
  <si>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</si>
  <si>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</si>
  <si>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</si>
  <si>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</si>
  <si>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</si>
  <si>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</si>
  <si>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12/01/22 - VENCIMENTO 19/01/22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</si>
  <si>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</si>
  <si>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</si>
  <si>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</si>
  <si>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</si>
  <si>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5.3. Revisão de Remuneração pelo Transporte Coletivo ¹</t>
  </si>
  <si>
    <t>7.15. Consórcio KBPX</t>
  </si>
  <si>
    <t>¹ Remuneração do combustível de out a dez/21.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</si>
</sst>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67356</v>
      </c>
      <c r="C7" s="10">
        <f>C8+C11</f>
        <v>80444</v>
      </c>
      <c r="D7" s="10">
        <f aca="true" t="shared" si="0" ref="D7:K7">D8+D11</f>
        <v>239180</v>
      </c>
      <c r="E7" s="10">
        <f t="shared" si="0"/>
        <v>200604</v>
      </c>
      <c r="F7" s="10">
        <f t="shared" si="0"/>
        <v>204891</v>
      </c>
      <c r="G7" s="10">
        <f t="shared" si="0"/>
        <v>109960</v>
      </c>
      <c r="H7" s="10">
        <f t="shared" si="0"/>
        <v>59743</v>
      </c>
      <c r="I7" s="10">
        <f t="shared" si="0"/>
        <v>95461</v>
      </c>
      <c r="J7" s="10">
        <f t="shared" si="0"/>
        <v>85920</v>
      </c>
      <c r="K7" s="10">
        <f t="shared" si="0"/>
        <v>166102</v>
      </c>
      <c r="L7" s="10">
        <f>SUM(B7:K7)</f>
        <v>1309661</v>
      </c>
      <c r="M7" s="11"/>
    </row>
    <row r="8" spans="1:13" ht="17.25" customHeight="1">
      <c r="A8" s="12" t="s">
        <v>18</v>
      </c>
      <c r="B8" s="13">
        <f>B9+B10</f>
        <v>5385</v>
      </c>
      <c r="C8" s="13">
        <f aca="true" t="shared" si="1" ref="C8:K8">C9+C10</f>
        <v>5853</v>
      </c>
      <c r="D8" s="13">
        <f t="shared" si="1"/>
        <v>17930</v>
      </c>
      <c r="E8" s="13">
        <f t="shared" si="1"/>
        <v>13507</v>
      </c>
      <c r="F8" s="13">
        <f t="shared" si="1"/>
        <v>12940</v>
      </c>
      <c r="G8" s="13">
        <f t="shared" si="1"/>
        <v>9102</v>
      </c>
      <c r="H8" s="13">
        <f t="shared" si="1"/>
        <v>4230</v>
      </c>
      <c r="I8" s="13">
        <f t="shared" si="1"/>
        <v>4923</v>
      </c>
      <c r="J8" s="13">
        <f t="shared" si="1"/>
        <v>5546</v>
      </c>
      <c r="K8" s="13">
        <f t="shared" si="1"/>
        <v>11072</v>
      </c>
      <c r="L8" s="13">
        <f>SUM(B8:K8)</f>
        <v>90488</v>
      </c>
      <c r="M8"/>
    </row>
    <row r="9" spans="1:13" ht="17.25" customHeight="1">
      <c r="A9" s="14" t="s">
        <v>19</v>
      </c>
      <c r="B9" s="15">
        <v>5385</v>
      </c>
      <c r="C9" s="15">
        <v>5853</v>
      </c>
      <c r="D9" s="15">
        <v>17930</v>
      </c>
      <c r="E9" s="15">
        <v>13507</v>
      </c>
      <c r="F9" s="15">
        <v>12940</v>
      </c>
      <c r="G9" s="15">
        <v>9102</v>
      </c>
      <c r="H9" s="15">
        <v>4221</v>
      </c>
      <c r="I9" s="15">
        <v>4923</v>
      </c>
      <c r="J9" s="15">
        <v>5546</v>
      </c>
      <c r="K9" s="15">
        <v>11072</v>
      </c>
      <c r="L9" s="13">
        <f>SUM(B9:K9)</f>
        <v>90479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61971</v>
      </c>
      <c r="C11" s="15">
        <v>74591</v>
      </c>
      <c r="D11" s="15">
        <v>221250</v>
      </c>
      <c r="E11" s="15">
        <v>187097</v>
      </c>
      <c r="F11" s="15">
        <v>191951</v>
      </c>
      <c r="G11" s="15">
        <v>100858</v>
      </c>
      <c r="H11" s="15">
        <v>55513</v>
      </c>
      <c r="I11" s="15">
        <v>90538</v>
      </c>
      <c r="J11" s="15">
        <v>80374</v>
      </c>
      <c r="K11" s="15">
        <v>155030</v>
      </c>
      <c r="L11" s="13">
        <f>SUM(B11:K11)</f>
        <v>1219173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74</v>
      </c>
      <c r="B14" s="20">
        <v>0.2709</v>
      </c>
      <c r="C14" s="20">
        <v>0.16</v>
      </c>
      <c r="D14" s="20">
        <v>0.1905</v>
      </c>
      <c r="E14" s="20">
        <v>0.1929</v>
      </c>
      <c r="F14" s="20">
        <v>0.1705</v>
      </c>
      <c r="G14" s="20">
        <v>0.1875</v>
      </c>
      <c r="H14" s="20">
        <v>0.2065</v>
      </c>
      <c r="I14" s="20">
        <v>0.1712</v>
      </c>
      <c r="J14" s="20">
        <v>0.1844</v>
      </c>
      <c r="K14" s="20">
        <v>0.1506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1.087178641077204</v>
      </c>
      <c r="C16" s="22">
        <v>1.326233735818713</v>
      </c>
      <c r="D16" s="22">
        <v>1.200117450174835</v>
      </c>
      <c r="E16" s="22">
        <v>1.15810955018379</v>
      </c>
      <c r="F16" s="22">
        <v>1.292928463194801</v>
      </c>
      <c r="G16" s="22">
        <v>1.29994512069316</v>
      </c>
      <c r="H16" s="22">
        <v>1.235484085639412</v>
      </c>
      <c r="I16" s="22">
        <v>1.236074298301629</v>
      </c>
      <c r="J16" s="22">
        <v>1.492262305177431</v>
      </c>
      <c r="K16" s="22">
        <v>1.170883538115463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B19+B20+B21+B22+B23+B24+B25+B26</f>
        <v>475456.42</v>
      </c>
      <c r="C18" s="25">
        <f aca="true" t="shared" si="2" ref="C18:L18">C19+C20+C21+C22+C23+C24+C25+C26</f>
        <v>384634.89999999997</v>
      </c>
      <c r="D18" s="25">
        <f t="shared" si="2"/>
        <v>1241203.37</v>
      </c>
      <c r="E18" s="25">
        <f t="shared" si="2"/>
        <v>1011562.3200000001</v>
      </c>
      <c r="F18" s="25">
        <f t="shared" si="2"/>
        <v>1030419.9900000002</v>
      </c>
      <c r="G18" s="25">
        <f t="shared" si="2"/>
        <v>611463.13</v>
      </c>
      <c r="H18" s="25">
        <f t="shared" si="2"/>
        <v>350381.4199999999</v>
      </c>
      <c r="I18" s="25">
        <f t="shared" si="2"/>
        <v>453430.64</v>
      </c>
      <c r="J18" s="25">
        <f t="shared" si="2"/>
        <v>534306.9400000001</v>
      </c>
      <c r="K18" s="25">
        <f t="shared" si="2"/>
        <v>663216.21</v>
      </c>
      <c r="L18" s="25">
        <f t="shared" si="2"/>
        <v>6756075.340000001</v>
      </c>
      <c r="M18"/>
    </row>
    <row r="19" spans="1:13" ht="17.25" customHeight="1">
      <c r="A19" s="26" t="s">
        <v>76</v>
      </c>
      <c r="B19" s="61">
        <f>ROUND((B13+B14)*B7,2)</f>
        <v>433584.04</v>
      </c>
      <c r="C19" s="61">
        <f aca="true" t="shared" si="3" ref="C19:K19">ROUND((C13+C14)*C7,2)</f>
        <v>282897.41</v>
      </c>
      <c r="D19" s="61">
        <f t="shared" si="3"/>
        <v>1001111.81</v>
      </c>
      <c r="E19" s="61">
        <f t="shared" si="3"/>
        <v>850500.78</v>
      </c>
      <c r="F19" s="61">
        <f t="shared" si="3"/>
        <v>767542.18</v>
      </c>
      <c r="G19" s="61">
        <f t="shared" si="3"/>
        <v>452936.24</v>
      </c>
      <c r="H19" s="61">
        <f t="shared" si="3"/>
        <v>271071.91</v>
      </c>
      <c r="I19" s="61">
        <f t="shared" si="3"/>
        <v>359114.74</v>
      </c>
      <c r="J19" s="61">
        <f t="shared" si="3"/>
        <v>348104.88</v>
      </c>
      <c r="K19" s="61">
        <f t="shared" si="3"/>
        <v>549548.47</v>
      </c>
      <c r="L19" s="32">
        <f>SUM(B19:K19)</f>
        <v>5316412.46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37799.27</v>
      </c>
      <c r="C20" s="32">
        <f t="shared" si="4"/>
        <v>92290.68</v>
      </c>
      <c r="D20" s="32">
        <f t="shared" si="4"/>
        <v>200339.94</v>
      </c>
      <c r="E20" s="32">
        <f t="shared" si="4"/>
        <v>134472.3</v>
      </c>
      <c r="F20" s="32">
        <f t="shared" si="4"/>
        <v>224834.95</v>
      </c>
      <c r="G20" s="32">
        <f t="shared" si="4"/>
        <v>135856.02</v>
      </c>
      <c r="H20" s="32">
        <f t="shared" si="4"/>
        <v>63833.12</v>
      </c>
      <c r="I20" s="32">
        <f t="shared" si="4"/>
        <v>84777.76</v>
      </c>
      <c r="J20" s="32">
        <f t="shared" si="4"/>
        <v>171358.91</v>
      </c>
      <c r="K20" s="32">
        <f t="shared" si="4"/>
        <v>93908.79</v>
      </c>
      <c r="L20" s="32">
        <f aca="true" t="shared" si="5" ref="L19:L26">SUM(B20:K20)</f>
        <v>1239471.74</v>
      </c>
      <c r="M20"/>
    </row>
    <row r="21" spans="1:13" ht="17.25" customHeight="1">
      <c r="A21" s="26" t="s">
        <v>25</v>
      </c>
      <c r="B21" s="32">
        <v>2147.35</v>
      </c>
      <c r="C21" s="32">
        <v>7606.91</v>
      </c>
      <c r="D21" s="32">
        <v>35623.94</v>
      </c>
      <c r="E21" s="32">
        <v>22679.7</v>
      </c>
      <c r="F21" s="32">
        <v>35590.31</v>
      </c>
      <c r="G21" s="32">
        <v>22090.71</v>
      </c>
      <c r="H21" s="32">
        <v>13668.98</v>
      </c>
      <c r="I21" s="32">
        <v>7633.26</v>
      </c>
      <c r="J21" s="32">
        <v>11386.13</v>
      </c>
      <c r="K21" s="32">
        <v>16178.94</v>
      </c>
      <c r="L21" s="32">
        <f t="shared" si="5"/>
        <v>174606.23000000004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77</v>
      </c>
      <c r="B26" s="32">
        <v>450.2</v>
      </c>
      <c r="C26" s="32">
        <v>364.34</v>
      </c>
      <c r="D26" s="32">
        <v>1176.56</v>
      </c>
      <c r="E26" s="32">
        <v>958.42</v>
      </c>
      <c r="F26" s="32">
        <v>976.99</v>
      </c>
      <c r="G26" s="32">
        <v>580.16</v>
      </c>
      <c r="H26" s="32">
        <v>331.85</v>
      </c>
      <c r="I26" s="32">
        <v>429.32</v>
      </c>
      <c r="J26" s="32">
        <v>505.9</v>
      </c>
      <c r="K26" s="32">
        <v>628.89</v>
      </c>
      <c r="L26" s="32">
        <f t="shared" si="5"/>
        <v>6402.63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1219755.34</v>
      </c>
      <c r="C29" s="32">
        <f t="shared" si="6"/>
        <v>806401.03</v>
      </c>
      <c r="D29" s="32">
        <f t="shared" si="6"/>
        <v>2678336.61</v>
      </c>
      <c r="E29" s="32">
        <f t="shared" si="6"/>
        <v>2203382.59</v>
      </c>
      <c r="F29" s="32">
        <f t="shared" si="6"/>
        <v>2338050.68</v>
      </c>
      <c r="G29" s="32">
        <f t="shared" si="6"/>
        <v>1259799.8699999999</v>
      </c>
      <c r="H29" s="32">
        <f t="shared" si="6"/>
        <v>718548.31</v>
      </c>
      <c r="I29" s="32">
        <f t="shared" si="6"/>
        <v>976795.77</v>
      </c>
      <c r="J29" s="32">
        <f t="shared" si="6"/>
        <v>1099065.71</v>
      </c>
      <c r="K29" s="32">
        <f t="shared" si="6"/>
        <v>1427311.65</v>
      </c>
      <c r="L29" s="32">
        <f aca="true" t="shared" si="7" ref="L29:L36">SUM(B29:K29)</f>
        <v>14727447.56</v>
      </c>
      <c r="M29"/>
    </row>
    <row r="30" spans="1:13" ht="18.75" customHeight="1">
      <c r="A30" s="26" t="s">
        <v>29</v>
      </c>
      <c r="B30" s="32">
        <f>B31+B32+B33+B34</f>
        <v>-23694</v>
      </c>
      <c r="C30" s="32">
        <f aca="true" t="shared" si="8" ref="C30:K30">C31+C32+C33+C34</f>
        <v>-25753.2</v>
      </c>
      <c r="D30" s="32">
        <f t="shared" si="8"/>
        <v>-78892</v>
      </c>
      <c r="E30" s="32">
        <f t="shared" si="8"/>
        <v>-59430.8</v>
      </c>
      <c r="F30" s="32">
        <f t="shared" si="8"/>
        <v>-56936</v>
      </c>
      <c r="G30" s="32">
        <f t="shared" si="8"/>
        <v>-40048.8</v>
      </c>
      <c r="H30" s="32">
        <f t="shared" si="8"/>
        <v>-18572.4</v>
      </c>
      <c r="I30" s="32">
        <f t="shared" si="8"/>
        <v>-31183.620000000003</v>
      </c>
      <c r="J30" s="32">
        <f t="shared" si="8"/>
        <v>-24402.4</v>
      </c>
      <c r="K30" s="32">
        <f t="shared" si="8"/>
        <v>-48716.8</v>
      </c>
      <c r="L30" s="32">
        <f t="shared" si="7"/>
        <v>-407630.02</v>
      </c>
      <c r="M30"/>
    </row>
    <row r="31" spans="1:13" s="35" customFormat="1" ht="18.75" customHeight="1">
      <c r="A31" s="33" t="s">
        <v>56</v>
      </c>
      <c r="B31" s="32">
        <f>-ROUND((B9)*$E$3,2)</f>
        <v>-23694</v>
      </c>
      <c r="C31" s="32">
        <f aca="true" t="shared" si="9" ref="C31:K31">-ROUND((C9)*$E$3,2)</f>
        <v>-25753.2</v>
      </c>
      <c r="D31" s="32">
        <f t="shared" si="9"/>
        <v>-78892</v>
      </c>
      <c r="E31" s="32">
        <f t="shared" si="9"/>
        <v>-59430.8</v>
      </c>
      <c r="F31" s="32">
        <f t="shared" si="9"/>
        <v>-56936</v>
      </c>
      <c r="G31" s="32">
        <f t="shared" si="9"/>
        <v>-40048.8</v>
      </c>
      <c r="H31" s="32">
        <f t="shared" si="9"/>
        <v>-18572.4</v>
      </c>
      <c r="I31" s="32">
        <f t="shared" si="9"/>
        <v>-21661.2</v>
      </c>
      <c r="J31" s="32">
        <f t="shared" si="9"/>
        <v>-24402.4</v>
      </c>
      <c r="K31" s="32">
        <f t="shared" si="9"/>
        <v>-48716.8</v>
      </c>
      <c r="L31" s="32">
        <f t="shared" si="7"/>
        <v>-398107.60000000003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-78.84</v>
      </c>
      <c r="J33" s="17">
        <v>0</v>
      </c>
      <c r="K33" s="17">
        <v>0</v>
      </c>
      <c r="L33" s="32">
        <f t="shared" si="7"/>
        <v>-78.84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-9443.58</v>
      </c>
      <c r="J34" s="17">
        <v>0</v>
      </c>
      <c r="K34" s="17">
        <v>0</v>
      </c>
      <c r="L34" s="32">
        <f t="shared" si="7"/>
        <v>-9443.58</v>
      </c>
      <c r="M34"/>
    </row>
    <row r="35" spans="1:13" s="35" customFormat="1" ht="18.75" customHeight="1">
      <c r="A35" s="26" t="s">
        <v>33</v>
      </c>
      <c r="B35" s="37">
        <f>SUM(B36:B47)</f>
        <v>-24056.46</v>
      </c>
      <c r="C35" s="37">
        <f aca="true" t="shared" si="10" ref="C35:K35">SUM(C36:C47)</f>
        <v>-2025.95</v>
      </c>
      <c r="D35" s="37">
        <f t="shared" si="10"/>
        <v>-6542.41</v>
      </c>
      <c r="E35" s="37">
        <f t="shared" si="10"/>
        <v>-10245.24</v>
      </c>
      <c r="F35" s="37">
        <f t="shared" si="10"/>
        <v>-5432.65</v>
      </c>
      <c r="G35" s="37">
        <f t="shared" si="10"/>
        <v>-3226.04</v>
      </c>
      <c r="H35" s="37">
        <f t="shared" si="10"/>
        <v>-10293.84</v>
      </c>
      <c r="I35" s="37">
        <f t="shared" si="10"/>
        <v>-2387.27</v>
      </c>
      <c r="J35" s="37">
        <f t="shared" si="10"/>
        <v>-2813.11</v>
      </c>
      <c r="K35" s="37">
        <f t="shared" si="10"/>
        <v>-3497.03</v>
      </c>
      <c r="L35" s="32">
        <f t="shared" si="7"/>
        <v>-70519.99999999999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-2503.41</v>
      </c>
      <c r="C46" s="17">
        <v>-2025.95</v>
      </c>
      <c r="D46" s="17">
        <v>-6542.41</v>
      </c>
      <c r="E46" s="17">
        <v>-5329.42</v>
      </c>
      <c r="F46" s="17">
        <v>-5432.65</v>
      </c>
      <c r="G46" s="17">
        <v>-3226.04</v>
      </c>
      <c r="H46" s="17">
        <v>-1845.3</v>
      </c>
      <c r="I46" s="17">
        <v>-2387.27</v>
      </c>
      <c r="J46" s="17">
        <v>-2813.11</v>
      </c>
      <c r="K46" s="17">
        <v>-3497.03</v>
      </c>
      <c r="L46" s="29">
        <f t="shared" si="11"/>
        <v>-35602.590000000004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78</v>
      </c>
      <c r="B48" s="32">
        <v>1267505.8</v>
      </c>
      <c r="C48" s="32">
        <v>834180.18</v>
      </c>
      <c r="D48" s="32">
        <v>2763771.02</v>
      </c>
      <c r="E48" s="32">
        <v>2273058.63</v>
      </c>
      <c r="F48" s="32">
        <v>2400419.33</v>
      </c>
      <c r="G48" s="32">
        <v>1303074.71</v>
      </c>
      <c r="H48" s="32">
        <v>747414.55</v>
      </c>
      <c r="I48" s="32">
        <v>1010366.66</v>
      </c>
      <c r="J48" s="32">
        <v>1126281.22</v>
      </c>
      <c r="K48" s="32">
        <v>1479525.48</v>
      </c>
      <c r="L48" s="32">
        <f t="shared" si="11"/>
        <v>15205597.580000004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45</v>
      </c>
      <c r="B50" s="40">
        <f>IF(B18+B29+B42+B51&lt;0,0,B18+B29+B51)</f>
        <v>1695211.76</v>
      </c>
      <c r="C50" s="40">
        <f aca="true" t="shared" si="12" ref="C50:K50">IF(C18+C29+C42+C51&lt;0,0,C18+C29+C51)</f>
        <v>1191035.93</v>
      </c>
      <c r="D50" s="40">
        <f t="shared" si="12"/>
        <v>3919539.98</v>
      </c>
      <c r="E50" s="40">
        <f t="shared" si="12"/>
        <v>3214944.91</v>
      </c>
      <c r="F50" s="40">
        <f t="shared" si="12"/>
        <v>3368470.6700000004</v>
      </c>
      <c r="G50" s="40">
        <f t="shared" si="12"/>
        <v>1871263</v>
      </c>
      <c r="H50" s="40">
        <f t="shared" si="12"/>
        <v>1068929.73</v>
      </c>
      <c r="I50" s="40">
        <f t="shared" si="12"/>
        <v>1430226.4100000001</v>
      </c>
      <c r="J50" s="40">
        <f t="shared" si="12"/>
        <v>1633372.65</v>
      </c>
      <c r="K50" s="40">
        <f t="shared" si="12"/>
        <v>2090527.8599999999</v>
      </c>
      <c r="L50" s="41">
        <f>SUM(B50:K50)</f>
        <v>21483522.9</v>
      </c>
      <c r="M50" s="54"/>
    </row>
    <row r="51" spans="1:12" ht="18.75" customHeight="1">
      <c r="A51" s="26" t="s">
        <v>46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47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48</v>
      </c>
      <c r="B56" s="40">
        <f>SUM(B57:B70)</f>
        <v>1695211.76</v>
      </c>
      <c r="C56" s="40">
        <f aca="true" t="shared" si="14" ref="C56:J56">SUM(C57:C68)</f>
        <v>1191035.94</v>
      </c>
      <c r="D56" s="40">
        <f t="shared" si="14"/>
        <v>3919539.98</v>
      </c>
      <c r="E56" s="40">
        <f t="shared" si="14"/>
        <v>3214944.91</v>
      </c>
      <c r="F56" s="40">
        <f t="shared" si="14"/>
        <v>3368470.66</v>
      </c>
      <c r="G56" s="40">
        <f t="shared" si="14"/>
        <v>1871262.99</v>
      </c>
      <c r="H56" s="40">
        <f t="shared" si="14"/>
        <v>1068929.73</v>
      </c>
      <c r="I56" s="40">
        <f>SUM(I57:I71)</f>
        <v>1430226.41</v>
      </c>
      <c r="J56" s="40">
        <f t="shared" si="14"/>
        <v>1633372.65</v>
      </c>
      <c r="K56" s="40">
        <f>SUM(K57:K70)</f>
        <v>2090527.8599999999</v>
      </c>
      <c r="L56" s="45">
        <f>SUM(B56:K56)</f>
        <v>21483522.889999997</v>
      </c>
      <c r="M56" s="39"/>
    </row>
    <row r="57" spans="1:13" ht="18.75" customHeight="1">
      <c r="A57" s="46" t="s">
        <v>49</v>
      </c>
      <c r="B57" s="47">
        <v>1695211.76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1695211.76</v>
      </c>
      <c r="M57" s="39"/>
    </row>
    <row r="58" spans="1:12" ht="18.75" customHeight="1">
      <c r="A58" s="46" t="s">
        <v>59</v>
      </c>
      <c r="B58" s="17">
        <v>0</v>
      </c>
      <c r="C58" s="47">
        <v>985588.34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985588.34</v>
      </c>
    </row>
    <row r="59" spans="1:12" ht="18.75" customHeight="1">
      <c r="A59" s="46" t="s">
        <v>60</v>
      </c>
      <c r="B59" s="17">
        <v>0</v>
      </c>
      <c r="C59" s="47">
        <v>205447.6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205447.6</v>
      </c>
    </row>
    <row r="60" spans="1:12" ht="18.75" customHeight="1">
      <c r="A60" s="46" t="s">
        <v>50</v>
      </c>
      <c r="B60" s="17">
        <v>0</v>
      </c>
      <c r="C60" s="17">
        <v>0</v>
      </c>
      <c r="D60" s="47">
        <v>3919539.98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3919539.98</v>
      </c>
    </row>
    <row r="61" spans="1:12" ht="18.75" customHeight="1">
      <c r="A61" s="46" t="s">
        <v>51</v>
      </c>
      <c r="B61" s="17">
        <v>0</v>
      </c>
      <c r="C61" s="17">
        <v>0</v>
      </c>
      <c r="D61" s="17">
        <v>0</v>
      </c>
      <c r="E61" s="47">
        <v>3214944.91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3214944.91</v>
      </c>
    </row>
    <row r="62" spans="1:12" ht="18.75" customHeight="1">
      <c r="A62" s="46" t="s">
        <v>52</v>
      </c>
      <c r="B62" s="17">
        <v>0</v>
      </c>
      <c r="C62" s="17">
        <v>0</v>
      </c>
      <c r="D62" s="17">
        <v>0</v>
      </c>
      <c r="E62" s="17">
        <v>0</v>
      </c>
      <c r="F62" s="47">
        <v>3368470.66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3368470.66</v>
      </c>
    </row>
    <row r="63" spans="1:12" ht="18.75" customHeight="1">
      <c r="A63" s="46" t="s">
        <v>53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1871262.99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1871262.99</v>
      </c>
    </row>
    <row r="64" spans="1:12" ht="18.75" customHeight="1">
      <c r="A64" s="46" t="s">
        <v>54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1068929.73</v>
      </c>
      <c r="I64" s="17">
        <v>0</v>
      </c>
      <c r="J64" s="17">
        <v>0</v>
      </c>
      <c r="K64" s="17">
        <v>0</v>
      </c>
      <c r="L64" s="45">
        <f t="shared" si="15"/>
        <v>1068929.73</v>
      </c>
    </row>
    <row r="65" spans="1:12" ht="18.75" customHeight="1">
      <c r="A65" s="46" t="s">
        <v>55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1633372.65</v>
      </c>
      <c r="K66" s="17">
        <v>0</v>
      </c>
      <c r="L66" s="45">
        <f t="shared" si="15"/>
        <v>1633372.65</v>
      </c>
    </row>
    <row r="67" spans="1:12" ht="18.75" customHeight="1">
      <c r="A67" s="46" t="s">
        <v>67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1189423.98</v>
      </c>
      <c r="L67" s="45">
        <f t="shared" si="15"/>
        <v>1189423.98</v>
      </c>
    </row>
    <row r="68" spans="1:12" ht="18.75" customHeight="1">
      <c r="A68" s="46" t="s">
        <v>68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901103.8799999999</v>
      </c>
      <c r="L68" s="45">
        <f t="shared" si="15"/>
        <v>901103.8799999999</v>
      </c>
    </row>
    <row r="69" spans="1:12" ht="18.75" customHeight="1">
      <c r="A69" s="46" t="s">
        <v>69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1430226.41</v>
      </c>
      <c r="J71" s="52">
        <v>0</v>
      </c>
      <c r="K71" s="52">
        <v>0</v>
      </c>
      <c r="L71" s="50">
        <f>SUM(B71:K71)</f>
        <v>1430226.41</v>
      </c>
    </row>
    <row r="72" spans="1:12" ht="18" customHeight="1">
      <c r="A72" s="62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2022-01-19T19:43:55Z</dcterms:modified>
  <cp:category/>
  <cp:version/>
  <cp:contentType/>
  <cp:contentStatus/>
</cp:coreProperties>
</file>