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<sst xmlns="http://schemas.openxmlformats.org/spreadsheetml/2006/main" count="81" uniqueCount="80">
  <si>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</si>
  <si>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</si>
  <si>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</si>
  <si>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</si>
  <si>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</si>
  <si>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</si>
  <si>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</si>
  <si>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</si>
  <si>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</si>
  <si>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</si>
  <si>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</si>
  <si>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</si>
  <si>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</si>
  <si>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</si>
  <si>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</si>
  <si>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</si>
  <si>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</si>
  <si>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</si>
  <si>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</si>
  <si>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</si>
  <si>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</si>
  <si>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</si>
  <si>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</si>
  <si>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</si>
  <si>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</si>
  <si>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</si>
  <si>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</si>
  <si>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</si>
  <si>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</si>
  <si>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</si>
  <si>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</si>
  <si>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</si>
  <si>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</si>
  <si>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</si>
  <si>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</si>
  <si>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</si>
  <si>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</si>
  <si>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</si>
  <si>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</si>
  <si>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</si>
  <si>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</si>
  <si>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</si>
  <si>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</si>
  <si>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</si>
  <si>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</si>
  <si>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</si>
  <si>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</si>
  <si>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</si>
  <si>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</si>
  <si>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</si>
  <si>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</si>
  <si>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</si>
  <si>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</si>
  <si>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</si>
  <si>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</si>
  <si>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</si>
  <si>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</si>
  <si>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</si>
  <si>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</si>
  <si>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</si>
  <si>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</si>
  <si>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</si>
  <si>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</si>
  <si>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</si>
  <si>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</si>
  <si>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</si>
  <si>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</si>
  <si>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</si>
  <si>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</si>
  <si>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</si>
  <si>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</si>
  <si>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</si>
  <si>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</si>
  <si>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</si>
  <si>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09/01/22 - VENCIMENTO 14/01/22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</si>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</sst>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15239</v>
      </c>
      <c r="C7" s="10">
        <f>C8+C11</f>
        <v>21392</v>
      </c>
      <c r="D7" s="10">
        <f aca="true" t="shared" si="0" ref="D7:K7">D8+D11</f>
        <v>67442</v>
      </c>
      <c r="E7" s="10">
        <f t="shared" si="0"/>
        <v>67696</v>
      </c>
      <c r="F7" s="10">
        <f t="shared" si="0"/>
        <v>69488</v>
      </c>
      <c r="G7" s="10">
        <f t="shared" si="0"/>
        <v>27434</v>
      </c>
      <c r="H7" s="10">
        <f t="shared" si="0"/>
        <v>16031</v>
      </c>
      <c r="I7" s="10">
        <f t="shared" si="0"/>
        <v>29729</v>
      </c>
      <c r="J7" s="10">
        <f t="shared" si="0"/>
        <v>17928</v>
      </c>
      <c r="K7" s="10">
        <f t="shared" si="0"/>
        <v>54257</v>
      </c>
      <c r="L7" s="10">
        <f>SUM(B7:K7)</f>
        <v>386636</v>
      </c>
      <c r="M7" s="11"/>
    </row>
    <row r="8" spans="1:13" ht="17.25" customHeight="1">
      <c r="A8" s="12" t="s">
        <v>18</v>
      </c>
      <c r="B8" s="13">
        <f>B9+B10</f>
        <v>1566</v>
      </c>
      <c r="C8" s="13">
        <f aca="true" t="shared" si="1" ref="C8:K8">C9+C10</f>
        <v>2041</v>
      </c>
      <c r="D8" s="13">
        <f t="shared" si="1"/>
        <v>7305</v>
      </c>
      <c r="E8" s="13">
        <f t="shared" si="1"/>
        <v>6574</v>
      </c>
      <c r="F8" s="13">
        <f t="shared" si="1"/>
        <v>6738</v>
      </c>
      <c r="G8" s="13">
        <f t="shared" si="1"/>
        <v>2755</v>
      </c>
      <c r="H8" s="13">
        <f t="shared" si="1"/>
        <v>1491</v>
      </c>
      <c r="I8" s="13">
        <f t="shared" si="1"/>
        <v>2036</v>
      </c>
      <c r="J8" s="13">
        <f t="shared" si="1"/>
        <v>1342</v>
      </c>
      <c r="K8" s="13">
        <f t="shared" si="1"/>
        <v>4071</v>
      </c>
      <c r="L8" s="13">
        <f>SUM(B8:K8)</f>
        <v>35919</v>
      </c>
      <c r="M8"/>
    </row>
    <row r="9" spans="1:13" ht="17.25" customHeight="1">
      <c r="A9" s="14" t="s">
        <v>19</v>
      </c>
      <c r="B9" s="15">
        <v>1565</v>
      </c>
      <c r="C9" s="15">
        <v>2041</v>
      </c>
      <c r="D9" s="15">
        <v>7305</v>
      </c>
      <c r="E9" s="15">
        <v>6574</v>
      </c>
      <c r="F9" s="15">
        <v>6738</v>
      </c>
      <c r="G9" s="15">
        <v>2755</v>
      </c>
      <c r="H9" s="15">
        <v>1490</v>
      </c>
      <c r="I9" s="15">
        <v>2036</v>
      </c>
      <c r="J9" s="15">
        <v>1342</v>
      </c>
      <c r="K9" s="15">
        <v>4071</v>
      </c>
      <c r="L9" s="13">
        <f>SUM(B9:K9)</f>
        <v>35917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13673</v>
      </c>
      <c r="C11" s="15">
        <v>19351</v>
      </c>
      <c r="D11" s="15">
        <v>60137</v>
      </c>
      <c r="E11" s="15">
        <v>61122</v>
      </c>
      <c r="F11" s="15">
        <v>62750</v>
      </c>
      <c r="G11" s="15">
        <v>24679</v>
      </c>
      <c r="H11" s="15">
        <v>14540</v>
      </c>
      <c r="I11" s="15">
        <v>27693</v>
      </c>
      <c r="J11" s="15">
        <v>16586</v>
      </c>
      <c r="K11" s="15">
        <v>50186</v>
      </c>
      <c r="L11" s="13">
        <f>SUM(B11:K11)</f>
        <v>350717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1.284345446318608</v>
      </c>
      <c r="C16" s="22">
        <v>1.29635983920466</v>
      </c>
      <c r="D16" s="22">
        <v>1.224398834834377</v>
      </c>
      <c r="E16" s="22">
        <v>1.171133181376552</v>
      </c>
      <c r="F16" s="22">
        <v>1.273798370947846</v>
      </c>
      <c r="G16" s="22">
        <v>1.222392083686996</v>
      </c>
      <c r="H16" s="22">
        <v>1.300624245638648</v>
      </c>
      <c r="I16" s="22">
        <v>1.143903879443889</v>
      </c>
      <c r="J16" s="22">
        <v>1.541210861704631</v>
      </c>
      <c r="K16" s="22">
        <v>1.149882666554205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128281.99</v>
      </c>
      <c r="C18" s="25">
        <f aca="true" t="shared" si="2" ref="C18:L18">C19+C20+C21+C22+C23+C24+C25+C26</f>
        <v>102549.99999999999</v>
      </c>
      <c r="D18" s="25">
        <f t="shared" si="2"/>
        <v>368512.25999999995</v>
      </c>
      <c r="E18" s="25">
        <f t="shared" si="2"/>
        <v>355672.19999999995</v>
      </c>
      <c r="F18" s="25">
        <f t="shared" si="2"/>
        <v>350834.07</v>
      </c>
      <c r="G18" s="25">
        <f t="shared" si="2"/>
        <v>148833.54000000004</v>
      </c>
      <c r="H18" s="25">
        <f t="shared" si="2"/>
        <v>102573.86</v>
      </c>
      <c r="I18" s="25">
        <f t="shared" si="2"/>
        <v>133825.25999999998</v>
      </c>
      <c r="J18" s="25">
        <f t="shared" si="2"/>
        <v>120778.29</v>
      </c>
      <c r="K18" s="25">
        <f t="shared" si="2"/>
        <v>219025.18999999997</v>
      </c>
      <c r="L18" s="25">
        <f t="shared" si="2"/>
        <v>2030886.6600000001</v>
      </c>
      <c r="M18"/>
    </row>
    <row r="19" spans="1:13" ht="17.25" customHeight="1">
      <c r="A19" s="26" t="s">
        <v>77</v>
      </c>
      <c r="B19" s="61">
        <f>ROUND((B13+B14)*B7,2)</f>
        <v>98096.49</v>
      </c>
      <c r="C19" s="61">
        <f aca="true" t="shared" si="3" ref="C19:K19">ROUND((C13+C14)*C7,2)</f>
        <v>75229.25</v>
      </c>
      <c r="D19" s="61">
        <f t="shared" si="3"/>
        <v>282285.24</v>
      </c>
      <c r="E19" s="61">
        <f t="shared" si="3"/>
        <v>287010.73</v>
      </c>
      <c r="F19" s="61">
        <f t="shared" si="3"/>
        <v>260309</v>
      </c>
      <c r="G19" s="61">
        <f t="shared" si="3"/>
        <v>113003.39</v>
      </c>
      <c r="H19" s="61">
        <f t="shared" si="3"/>
        <v>72737.46</v>
      </c>
      <c r="I19" s="61">
        <f t="shared" si="3"/>
        <v>111837.53</v>
      </c>
      <c r="J19" s="61">
        <f t="shared" si="3"/>
        <v>72635.29</v>
      </c>
      <c r="K19" s="61">
        <f t="shared" si="3"/>
        <v>179509.28</v>
      </c>
      <c r="L19" s="32">
        <f>SUM(B19:K19)</f>
        <v>1552653.66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27893.29</v>
      </c>
      <c r="C20" s="32">
        <f t="shared" si="4"/>
        <v>22294.93</v>
      </c>
      <c r="D20" s="32">
        <f t="shared" si="4"/>
        <v>63344.48</v>
      </c>
      <c r="E20" s="32">
        <f t="shared" si="4"/>
        <v>49117.06</v>
      </c>
      <c r="F20" s="32">
        <f t="shared" si="4"/>
        <v>71272.18</v>
      </c>
      <c r="G20" s="32">
        <f t="shared" si="4"/>
        <v>25131.06</v>
      </c>
      <c r="H20" s="32">
        <f t="shared" si="4"/>
        <v>21866.64</v>
      </c>
      <c r="I20" s="32">
        <f t="shared" si="4"/>
        <v>16093.85</v>
      </c>
      <c r="J20" s="32">
        <f t="shared" si="4"/>
        <v>39311.01</v>
      </c>
      <c r="K20" s="32">
        <f t="shared" si="4"/>
        <v>26905.33</v>
      </c>
      <c r="L20" s="32">
        <f aca="true" t="shared" si="5" ref="L19:L26">SUM(B20:K20)</f>
        <v>363229.83</v>
      </c>
      <c r="M20"/>
    </row>
    <row r="21" spans="1:13" ht="17.25" customHeight="1">
      <c r="A21" s="26" t="s">
        <v>25</v>
      </c>
      <c r="B21" s="32">
        <v>436.07</v>
      </c>
      <c r="C21" s="32">
        <v>3246.26</v>
      </c>
      <c r="D21" s="32">
        <v>18840.72</v>
      </c>
      <c r="E21" s="32">
        <v>15539.72</v>
      </c>
      <c r="F21" s="32">
        <v>16740.01</v>
      </c>
      <c r="G21" s="32">
        <v>10258.17</v>
      </c>
      <c r="H21" s="32">
        <v>6190.2</v>
      </c>
      <c r="I21" s="32">
        <v>4021.49</v>
      </c>
      <c r="J21" s="32">
        <v>5523.49</v>
      </c>
      <c r="K21" s="32">
        <v>9012</v>
      </c>
      <c r="L21" s="32">
        <f t="shared" si="5"/>
        <v>89808.13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380.58</v>
      </c>
      <c r="C26" s="32">
        <v>304</v>
      </c>
      <c r="D26" s="32">
        <v>1090.7</v>
      </c>
      <c r="E26" s="32">
        <v>1053.57</v>
      </c>
      <c r="F26" s="32">
        <v>1037.32</v>
      </c>
      <c r="G26" s="32">
        <v>440.92</v>
      </c>
      <c r="H26" s="32">
        <v>304</v>
      </c>
      <c r="I26" s="32">
        <v>396.83</v>
      </c>
      <c r="J26" s="32">
        <v>357.38</v>
      </c>
      <c r="K26" s="32">
        <v>647.46</v>
      </c>
      <c r="L26" s="32">
        <f t="shared" si="5"/>
        <v>6012.76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-30555.329999999998</v>
      </c>
      <c r="C29" s="32">
        <f t="shared" si="6"/>
        <v>-10670.85</v>
      </c>
      <c r="D29" s="32">
        <f t="shared" si="6"/>
        <v>-38206.96</v>
      </c>
      <c r="E29" s="32">
        <f t="shared" si="6"/>
        <v>-39699.909999999996</v>
      </c>
      <c r="F29" s="32">
        <f t="shared" si="6"/>
        <v>-35415.36</v>
      </c>
      <c r="G29" s="32">
        <f t="shared" si="6"/>
        <v>-14573.79</v>
      </c>
      <c r="H29" s="32">
        <f t="shared" si="6"/>
        <v>-16694.99</v>
      </c>
      <c r="I29" s="32">
        <f t="shared" si="6"/>
        <v>-11165.01</v>
      </c>
      <c r="J29" s="32">
        <f t="shared" si="6"/>
        <v>-7892.04</v>
      </c>
      <c r="K29" s="32">
        <f t="shared" si="6"/>
        <v>-21512.660000000003</v>
      </c>
      <c r="L29" s="32">
        <f aca="true" t="shared" si="7" ref="L29:L36">SUM(B29:K29)</f>
        <v>-226386.9</v>
      </c>
      <c r="M29"/>
    </row>
    <row r="30" spans="1:13" ht="18.75" customHeight="1">
      <c r="A30" s="26" t="s">
        <v>29</v>
      </c>
      <c r="B30" s="32">
        <f>B31+B32+B33+B34</f>
        <v>-6886</v>
      </c>
      <c r="C30" s="32">
        <f aca="true" t="shared" si="8" ref="C30:K30">C31+C32+C33+C34</f>
        <v>-8980.4</v>
      </c>
      <c r="D30" s="32">
        <f t="shared" si="8"/>
        <v>-32142</v>
      </c>
      <c r="E30" s="32">
        <f t="shared" si="8"/>
        <v>-28925.6</v>
      </c>
      <c r="F30" s="32">
        <f t="shared" si="8"/>
        <v>-29647.2</v>
      </c>
      <c r="G30" s="32">
        <f t="shared" si="8"/>
        <v>-12122</v>
      </c>
      <c r="H30" s="32">
        <f t="shared" si="8"/>
        <v>-6556</v>
      </c>
      <c r="I30" s="32">
        <f t="shared" si="8"/>
        <v>-8958.4</v>
      </c>
      <c r="J30" s="32">
        <f t="shared" si="8"/>
        <v>-5904.8</v>
      </c>
      <c r="K30" s="32">
        <f t="shared" si="8"/>
        <v>-17912.4</v>
      </c>
      <c r="L30" s="32">
        <f t="shared" si="7"/>
        <v>-158034.8</v>
      </c>
      <c r="M30"/>
    </row>
    <row r="31" spans="1:13" s="35" customFormat="1" ht="18.75" customHeight="1">
      <c r="A31" s="33" t="s">
        <v>57</v>
      </c>
      <c r="B31" s="32">
        <f>-ROUND((B9)*$E$3,2)</f>
        <v>-6886</v>
      </c>
      <c r="C31" s="32">
        <f aca="true" t="shared" si="9" ref="C31:K31">-ROUND((C9)*$E$3,2)</f>
        <v>-8980.4</v>
      </c>
      <c r="D31" s="32">
        <f t="shared" si="9"/>
        <v>-32142</v>
      </c>
      <c r="E31" s="32">
        <f t="shared" si="9"/>
        <v>-28925.6</v>
      </c>
      <c r="F31" s="32">
        <f t="shared" si="9"/>
        <v>-29647.2</v>
      </c>
      <c r="G31" s="32">
        <f t="shared" si="9"/>
        <v>-12122</v>
      </c>
      <c r="H31" s="32">
        <f t="shared" si="9"/>
        <v>-6556</v>
      </c>
      <c r="I31" s="32">
        <f t="shared" si="9"/>
        <v>-8958.4</v>
      </c>
      <c r="J31" s="32">
        <f t="shared" si="9"/>
        <v>-5904.8</v>
      </c>
      <c r="K31" s="32">
        <f t="shared" si="9"/>
        <v>-17912.4</v>
      </c>
      <c r="L31" s="32">
        <f t="shared" si="7"/>
        <v>-158034.8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33</v>
      </c>
      <c r="B35" s="37">
        <f>SUM(B36:B47)</f>
        <v>-23669.329999999998</v>
      </c>
      <c r="C35" s="37">
        <f aca="true" t="shared" si="10" ref="C35:K35">SUM(C36:C47)</f>
        <v>-1690.45</v>
      </c>
      <c r="D35" s="37">
        <f t="shared" si="10"/>
        <v>-6064.96</v>
      </c>
      <c r="E35" s="37">
        <f t="shared" si="10"/>
        <v>-10774.31</v>
      </c>
      <c r="F35" s="37">
        <f t="shared" si="10"/>
        <v>-5768.16</v>
      </c>
      <c r="G35" s="37">
        <f t="shared" si="10"/>
        <v>-2451.79</v>
      </c>
      <c r="H35" s="37">
        <f t="shared" si="10"/>
        <v>-10138.990000000002</v>
      </c>
      <c r="I35" s="37">
        <f t="shared" si="10"/>
        <v>-2206.61</v>
      </c>
      <c r="J35" s="37">
        <f t="shared" si="10"/>
        <v>-1987.24</v>
      </c>
      <c r="K35" s="37">
        <f t="shared" si="10"/>
        <v>-3600.26</v>
      </c>
      <c r="L35" s="32">
        <f t="shared" si="7"/>
        <v>-68352.09999999999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-2116.28</v>
      </c>
      <c r="C46" s="17">
        <v>-1690.45</v>
      </c>
      <c r="D46" s="17">
        <v>-6064.96</v>
      </c>
      <c r="E46" s="17">
        <v>-5858.49</v>
      </c>
      <c r="F46" s="17">
        <v>-5768.16</v>
      </c>
      <c r="G46" s="17">
        <v>-2451.79</v>
      </c>
      <c r="H46" s="17">
        <v>-1690.45</v>
      </c>
      <c r="I46" s="17">
        <v>-2206.61</v>
      </c>
      <c r="J46" s="17">
        <v>-1987.24</v>
      </c>
      <c r="K46" s="17">
        <v>-3600.26</v>
      </c>
      <c r="L46" s="29">
        <f t="shared" si="11"/>
        <v>-33434.69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97726.66</v>
      </c>
      <c r="C50" s="40">
        <f aca="true" t="shared" si="12" ref="C50:K50">IF(C18+C29+C42+C51&lt;0,0,C18+C29+C51)</f>
        <v>91879.14999999998</v>
      </c>
      <c r="D50" s="40">
        <f t="shared" si="12"/>
        <v>330305.29999999993</v>
      </c>
      <c r="E50" s="40">
        <f t="shared" si="12"/>
        <v>315972.29</v>
      </c>
      <c r="F50" s="40">
        <f t="shared" si="12"/>
        <v>315418.71</v>
      </c>
      <c r="G50" s="40">
        <f t="shared" si="12"/>
        <v>134259.75000000003</v>
      </c>
      <c r="H50" s="40">
        <f t="shared" si="12"/>
        <v>85878.87</v>
      </c>
      <c r="I50" s="40">
        <f t="shared" si="12"/>
        <v>122660.24999999999</v>
      </c>
      <c r="J50" s="40">
        <f t="shared" si="12"/>
        <v>112886.25</v>
      </c>
      <c r="K50" s="40">
        <f t="shared" si="12"/>
        <v>197512.52999999997</v>
      </c>
      <c r="L50" s="41">
        <f>SUM(B50:K50)</f>
        <v>1804499.76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97726.66</v>
      </c>
      <c r="C56" s="40">
        <f aca="true" t="shared" si="14" ref="C56:J56">SUM(C57:C68)</f>
        <v>91879.13999999998</v>
      </c>
      <c r="D56" s="40">
        <f t="shared" si="14"/>
        <v>330305.29</v>
      </c>
      <c r="E56" s="40">
        <f t="shared" si="14"/>
        <v>315972.29</v>
      </c>
      <c r="F56" s="40">
        <f t="shared" si="14"/>
        <v>315418.71</v>
      </c>
      <c r="G56" s="40">
        <f t="shared" si="14"/>
        <v>134259.75</v>
      </c>
      <c r="H56" s="40">
        <f t="shared" si="14"/>
        <v>85878.87</v>
      </c>
      <c r="I56" s="40">
        <f>SUM(I57:I71)</f>
        <v>122660.25</v>
      </c>
      <c r="J56" s="40">
        <f t="shared" si="14"/>
        <v>112886.25</v>
      </c>
      <c r="K56" s="40">
        <f>SUM(K57:K70)</f>
        <v>197512.53999999998</v>
      </c>
      <c r="L56" s="45">
        <f>SUM(B56:K56)</f>
        <v>1804499.75</v>
      </c>
      <c r="M56" s="39"/>
    </row>
    <row r="57" spans="1:13" ht="18.75" customHeight="1">
      <c r="A57" s="46" t="s">
        <v>50</v>
      </c>
      <c r="B57" s="47">
        <v>97726.66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97726.66</v>
      </c>
      <c r="M57" s="39"/>
    </row>
    <row r="58" spans="1:12" ht="18.75" customHeight="1">
      <c r="A58" s="46" t="s">
        <v>60</v>
      </c>
      <c r="B58" s="17">
        <v>0</v>
      </c>
      <c r="C58" s="47">
        <v>80256.43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80256.43</v>
      </c>
    </row>
    <row r="59" spans="1:12" ht="18.75" customHeight="1">
      <c r="A59" s="46" t="s">
        <v>61</v>
      </c>
      <c r="B59" s="17">
        <v>0</v>
      </c>
      <c r="C59" s="47">
        <v>11622.71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11622.71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330305.29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330305.29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315972.29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315972.29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315418.71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315418.71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134259.75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134259.75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85878.87</v>
      </c>
      <c r="I64" s="17">
        <v>0</v>
      </c>
      <c r="J64" s="17">
        <v>0</v>
      </c>
      <c r="K64" s="17">
        <v>0</v>
      </c>
      <c r="L64" s="45">
        <f t="shared" si="15"/>
        <v>85878.87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112886.25</v>
      </c>
      <c r="K66" s="17">
        <v>0</v>
      </c>
      <c r="L66" s="45">
        <f t="shared" si="15"/>
        <v>112886.25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85325.42</v>
      </c>
      <c r="L67" s="45">
        <f t="shared" si="15"/>
        <v>85325.42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112187.12</v>
      </c>
      <c r="L68" s="45">
        <f t="shared" si="15"/>
        <v>112187.12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122660.25</v>
      </c>
      <c r="J71" s="52">
        <v>0</v>
      </c>
      <c r="K71" s="52">
        <v>0</v>
      </c>
      <c r="L71" s="50">
        <f>SUM(B71:K71)</f>
        <v>122660.25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2022-01-14T12:30:24Z</dcterms:modified>
  <cp:category/>
  <cp:version/>
  <cp:contentType/>
  <cp:contentStatus/>
</cp:coreProperties>
</file>