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71" windowWidth="22447" windowHeight="8711" activeTab="0"/>
  </bookViews>
  <sheets>
    <sheet name="fev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<sst xmlns="http://schemas.openxmlformats.org/spreadsheetml/2006/main" count="87" uniqueCount="84">
  <si>
    <t>DEMONSTRATIVO DE REMUNERAÇÃO DOS CONCESSIONÁRIOS - Grupo Local de Distribuição</t>
  </si>
  <si>
    <t>OPERAÇÃO DE 01 A 28/02/22 - VENCIMENTO DE 08/02 A 08/03/22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</si>
  <si>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</si>
  <si>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</si>
  <si>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</si>
  <si>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</si>
  <si>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</si>
  <si>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</si>
  <si>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</si>
  <si>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</si>
  <si>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</si>
  <si>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</si>
  <si>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</si>
  <si>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</si>
  <si>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</si>
  <si>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</si>
  <si>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</si>
  <si>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</si>
  <si>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</si>
  <si>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</si>
  <si>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</si>
  <si>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</si>
  <si>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</si>
  <si>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</si>
  <si>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</si>
  <si>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</si>
  <si>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</si>
  <si>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</si>
  <si>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</si>
  <si>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</si>
  <si>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</si>
  <si>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</si>
  <si>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</si>
  <si>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</si>
  <si>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</si>
  <si>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2.1 Tarifa de Remuneração por Passageiro Transportado - Combustível (01 a 17/02/22)</t>
  </si>
  <si>
    <t>3. Fator de Transição na Remuneração</t>
  </si>
  <si>
    <t>4. Remuneração Bruta do Operador (4.1 + 4.2 + ....+ 4.11)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</si>
  <si>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</si>
  <si>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</si>
  <si>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</si>
  <si>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</si>
  <si>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</si>
  <si>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</si>
  <si>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 Valor Frota Não Disponibilizada</t>
  </si>
  <si>
    <t>4.8. Ajuste Frota Operante</t>
  </si>
  <si>
    <t>4.9.Remuneração Manutenção Validadores</t>
  </si>
  <si>
    <t>4.10 Remuneração Comunicação de dados por chip</t>
  </si>
  <si>
    <t>4.11.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</si>
  <si>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</si>
  <si>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</si>
  <si>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</si>
  <si>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</si>
  <si>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</si>
  <si>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</si>
  <si>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</si>
  <si>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</si>
  <si>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</si>
  <si>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</si>
  <si>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</si>
  <si>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</si>
  <si>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</si>
  <si>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</si>
  <si>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</si>
  <si>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</si>
  <si>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5.4. Revisão de Remuneração pelo Serviço Atende</t>
  </si>
  <si>
    <t>6. Remuneração Líquida a Pagar (4. + 5.)</t>
  </si>
  <si>
    <t>7. Ajuste do Dia Anterior</t>
  </si>
  <si>
    <t>8. Ajuste Para o Dia/Mês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</si>
  <si>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</si>
  <si>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</si>
  <si>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</si>
  <si>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</si>
  <si>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</si>
  <si>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</si>
  <si>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</si>
  <si>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</si>
  <si>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</si>
  <si>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</si>
  <si>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</si>
  <si>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</si>
  <si>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(1)  Revisões do período de 19/03 a 03/12/20, lotes D3 e D7; 
              - revisão tarifa combustível, período de 01 a 12/01/22;
              - valores da primeira parcela da revisão do período de maio a dezembro/2021, referente ao reajuste de 2021, conforme previsto na cláusula segunda, item 2.2, subitem C, do termo de aditamento assinado em 30/09/2021;
              - revisão de fatores dos dias 04 e 12/01/22; 
              - revisões do mês de janeiro/22, total de 1.000.682 passageiros; e 
              - revisão tarifa de combustível, período de 01 a 17/02/22.</t>
  </si>
  <si>
    <t xml:space="preserve">          (2) Valores da primeira parcela da revisão do período de maio a dezembro/2021, referente ao reajuste de 2021, conforme previsto na cláusula segunda, item 2.2, subitem C, do termo de aditamento assinado em 30/09/2021.</t>
  </si>
  <si>
    <t xml:space="preserve">      Tarifa de Remuneração por Passageiro Transportado - Combustível (a partir de 18/02/22)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</si>
</sst>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1"/>
    </xf>
    <xf numFmtId="165" fontId="32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2" fillId="34" borderId="4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2"/>
    </xf>
    <xf numFmtId="44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164" fontId="32" fillId="0" borderId="13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16" xfId="0" applyFont="1" applyFill="1" applyBorder="1" applyAlignment="1">
      <alignment horizontal="left" vertical="center" indent="2"/>
    </xf>
    <xf numFmtId="44" fontId="32" fillId="0" borderId="16" xfId="0" applyNumberFormat="1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164" fontId="32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164" fontId="0" fillId="0" borderId="14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3" xfId="46" applyNumberFormat="1" applyFont="1" applyBorder="1" applyAlignment="1">
      <alignment vertical="center"/>
    </xf>
    <xf numFmtId="168" fontId="32" fillId="0" borderId="13" xfId="46" applyNumberFormat="1" applyFont="1" applyFill="1" applyBorder="1" applyAlignment="1">
      <alignment vertical="center"/>
    </xf>
    <xf numFmtId="44" fontId="32" fillId="0" borderId="13" xfId="46" applyFont="1" applyFill="1" applyBorder="1" applyAlignment="1">
      <alignment vertical="center"/>
    </xf>
    <xf numFmtId="0" fontId="32" fillId="0" borderId="17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caldedistribuicao-fev22-so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soma"/>
      <sheetName val="fev22"/>
      <sheetName val="nao usou"/>
    </sheetNames>
    <sheetDataSet>
      <sheetData sheetId="0">
        <row r="56">
          <cell r="B56">
            <v>1154385.46</v>
          </cell>
          <cell r="C56">
            <v>823798.47</v>
          </cell>
          <cell r="D56">
            <v>684769.14</v>
          </cell>
          <cell r="E56">
            <v>219637.43</v>
          </cell>
          <cell r="F56">
            <v>760009.24</v>
          </cell>
          <cell r="G56">
            <v>1099541.51</v>
          </cell>
          <cell r="H56">
            <v>195846.25</v>
          </cell>
          <cell r="I56">
            <v>820905.4</v>
          </cell>
          <cell r="J56">
            <v>715959.58</v>
          </cell>
          <cell r="K56">
            <v>942611.06</v>
          </cell>
          <cell r="L56">
            <v>876222</v>
          </cell>
          <cell r="M56">
            <v>496986.33</v>
          </cell>
          <cell r="N56">
            <v>249497.8</v>
          </cell>
        </row>
      </sheetData>
      <sheetData sheetId="1">
        <row r="56">
          <cell r="B56">
            <v>1205139.96</v>
          </cell>
          <cell r="C56">
            <v>866298</v>
          </cell>
          <cell r="D56">
            <v>721440.32</v>
          </cell>
          <cell r="E56">
            <v>230532.07</v>
          </cell>
          <cell r="F56">
            <v>802448.42</v>
          </cell>
          <cell r="G56">
            <v>1149535.18</v>
          </cell>
          <cell r="H56">
            <v>203997.15</v>
          </cell>
          <cell r="I56">
            <v>863994.7</v>
          </cell>
          <cell r="J56">
            <v>740279.02</v>
          </cell>
          <cell r="K56">
            <v>997622.43</v>
          </cell>
          <cell r="L56">
            <v>925651.79</v>
          </cell>
          <cell r="M56">
            <v>521321.76</v>
          </cell>
          <cell r="N56">
            <v>263870.77</v>
          </cell>
        </row>
      </sheetData>
      <sheetData sheetId="2">
        <row r="56">
          <cell r="B56">
            <v>1207478.37</v>
          </cell>
          <cell r="C56">
            <v>849035.7</v>
          </cell>
          <cell r="D56">
            <v>726614.07</v>
          </cell>
          <cell r="E56">
            <v>230718.97</v>
          </cell>
          <cell r="F56">
            <v>803205.4</v>
          </cell>
          <cell r="G56">
            <v>1154005.31</v>
          </cell>
          <cell r="H56">
            <v>206731.22</v>
          </cell>
          <cell r="I56">
            <v>862866.35</v>
          </cell>
          <cell r="J56">
            <v>765498.91</v>
          </cell>
          <cell r="K56">
            <v>1001634.05</v>
          </cell>
          <cell r="L56">
            <v>927262.75</v>
          </cell>
          <cell r="M56">
            <v>525363.81</v>
          </cell>
          <cell r="N56">
            <v>263368.43</v>
          </cell>
        </row>
      </sheetData>
      <sheetData sheetId="3">
        <row r="56">
          <cell r="B56">
            <v>1154544.14</v>
          </cell>
          <cell r="C56">
            <v>829233.3200000001</v>
          </cell>
          <cell r="D56">
            <v>696415.05</v>
          </cell>
          <cell r="E56">
            <v>218741.93</v>
          </cell>
          <cell r="F56">
            <v>758964.15</v>
          </cell>
          <cell r="G56">
            <v>1094037.17</v>
          </cell>
          <cell r="H56">
            <v>194593.17</v>
          </cell>
          <cell r="I56">
            <v>811057.16</v>
          </cell>
          <cell r="J56">
            <v>732668.04</v>
          </cell>
          <cell r="K56">
            <v>929437.51</v>
          </cell>
          <cell r="L56">
            <v>873578.71</v>
          </cell>
          <cell r="M56">
            <v>508512.2</v>
          </cell>
          <cell r="N56">
            <v>253005.72</v>
          </cell>
        </row>
      </sheetData>
      <sheetData sheetId="4">
        <row r="56">
          <cell r="B56">
            <v>830936.4099999999</v>
          </cell>
          <cell r="C56">
            <v>566319.9</v>
          </cell>
          <cell r="D56">
            <v>540035.17</v>
          </cell>
          <cell r="E56">
            <v>169636.56</v>
          </cell>
          <cell r="F56">
            <v>528300.66</v>
          </cell>
          <cell r="G56">
            <v>729789.19</v>
          </cell>
          <cell r="H56">
            <v>138397.71</v>
          </cell>
          <cell r="I56">
            <v>549733.9</v>
          </cell>
          <cell r="J56">
            <v>487065.25</v>
          </cell>
          <cell r="K56">
            <v>707148.6</v>
          </cell>
          <cell r="L56">
            <v>649647.06</v>
          </cell>
          <cell r="M56">
            <v>328263.03</v>
          </cell>
          <cell r="N56">
            <v>157994.51</v>
          </cell>
        </row>
      </sheetData>
      <sheetData sheetId="5">
        <row r="56">
          <cell r="B56">
            <v>446094.45999999996</v>
          </cell>
          <cell r="C56">
            <v>309154.1</v>
          </cell>
          <cell r="D56">
            <v>292085.12</v>
          </cell>
          <cell r="E56">
            <v>89010.91</v>
          </cell>
          <cell r="F56">
            <v>302377.01</v>
          </cell>
          <cell r="G56">
            <v>388388.12</v>
          </cell>
          <cell r="H56">
            <v>65956.52</v>
          </cell>
          <cell r="I56">
            <v>282352.65</v>
          </cell>
          <cell r="J56">
            <v>302970.82</v>
          </cell>
          <cell r="K56">
            <v>412420.62</v>
          </cell>
          <cell r="L56">
            <v>374696.66</v>
          </cell>
          <cell r="M56">
            <v>187191.82</v>
          </cell>
          <cell r="N56">
            <v>80851.04</v>
          </cell>
        </row>
      </sheetData>
      <sheetData sheetId="6">
        <row r="56">
          <cell r="B56">
            <v>1162622.69</v>
          </cell>
          <cell r="C56">
            <v>826267.89</v>
          </cell>
          <cell r="D56">
            <v>681288.34</v>
          </cell>
          <cell r="E56">
            <v>223160.7</v>
          </cell>
          <cell r="F56">
            <v>760101.8</v>
          </cell>
          <cell r="G56">
            <v>1108278.5</v>
          </cell>
          <cell r="H56">
            <v>197416.06</v>
          </cell>
          <cell r="I56">
            <v>828843.62</v>
          </cell>
          <cell r="J56">
            <v>711642.99</v>
          </cell>
          <cell r="K56">
            <v>953351.35</v>
          </cell>
          <cell r="L56">
            <v>890258.62</v>
          </cell>
          <cell r="M56">
            <v>501050.89</v>
          </cell>
          <cell r="N56">
            <v>254076.46</v>
          </cell>
        </row>
      </sheetData>
      <sheetData sheetId="7">
        <row r="56">
          <cell r="B56">
            <v>1177119.67</v>
          </cell>
          <cell r="C56">
            <v>839296.6</v>
          </cell>
          <cell r="D56">
            <v>700953.16</v>
          </cell>
          <cell r="E56">
            <v>229935.49</v>
          </cell>
          <cell r="F56">
            <v>771954.74</v>
          </cell>
          <cell r="G56">
            <v>1130304.75</v>
          </cell>
          <cell r="H56">
            <v>199566.11</v>
          </cell>
          <cell r="I56">
            <v>843377</v>
          </cell>
          <cell r="J56">
            <v>722394.06</v>
          </cell>
          <cell r="K56">
            <v>973758.85</v>
          </cell>
          <cell r="L56">
            <v>887351.07</v>
          </cell>
          <cell r="M56">
            <v>509967.34</v>
          </cell>
          <cell r="N56">
            <v>257998.11</v>
          </cell>
        </row>
      </sheetData>
      <sheetData sheetId="8">
        <row r="56">
          <cell r="B56">
            <v>1181036.97</v>
          </cell>
          <cell r="C56">
            <v>846588.0499999999</v>
          </cell>
          <cell r="D56">
            <v>704123.3</v>
          </cell>
          <cell r="E56">
            <v>231111.39</v>
          </cell>
          <cell r="F56">
            <v>775315.92</v>
          </cell>
          <cell r="G56">
            <v>1132979.15</v>
          </cell>
          <cell r="H56">
            <v>182191.91</v>
          </cell>
          <cell r="I56">
            <v>847199.5</v>
          </cell>
          <cell r="J56">
            <v>730291.11</v>
          </cell>
          <cell r="K56">
            <v>983133.23</v>
          </cell>
          <cell r="L56">
            <v>889877.44</v>
          </cell>
          <cell r="M56">
            <v>515944.9</v>
          </cell>
          <cell r="N56">
            <v>259352.21</v>
          </cell>
        </row>
      </sheetData>
      <sheetData sheetId="9">
        <row r="56">
          <cell r="B56">
            <v>1180991.3900000001</v>
          </cell>
          <cell r="C56">
            <v>846964.36</v>
          </cell>
          <cell r="D56">
            <v>707630.45</v>
          </cell>
          <cell r="E56">
            <v>232005.73</v>
          </cell>
          <cell r="F56">
            <v>779054.58</v>
          </cell>
          <cell r="G56">
            <v>1132652.74</v>
          </cell>
          <cell r="H56">
            <v>180435.11</v>
          </cell>
          <cell r="I56">
            <v>846469.22</v>
          </cell>
          <cell r="J56">
            <v>735194.29</v>
          </cell>
          <cell r="K56">
            <v>979292.64</v>
          </cell>
          <cell r="L56">
            <v>896068.39</v>
          </cell>
          <cell r="M56">
            <v>518239.3</v>
          </cell>
          <cell r="N56">
            <v>259817.85</v>
          </cell>
        </row>
      </sheetData>
      <sheetData sheetId="10">
        <row r="56">
          <cell r="B56">
            <v>2726889.74</v>
          </cell>
          <cell r="C56">
            <v>2009009.28</v>
          </cell>
          <cell r="D56">
            <v>1726803.72</v>
          </cell>
          <cell r="E56">
            <v>530194.88</v>
          </cell>
          <cell r="F56">
            <v>1826140.8900000001</v>
          </cell>
          <cell r="G56">
            <v>2570792.92</v>
          </cell>
          <cell r="H56">
            <v>472355.91</v>
          </cell>
          <cell r="I56">
            <v>1923554.48</v>
          </cell>
          <cell r="J56">
            <v>1742558.75</v>
          </cell>
          <cell r="K56">
            <v>2257119.2</v>
          </cell>
          <cell r="L56">
            <v>2098540.08</v>
          </cell>
          <cell r="M56">
            <v>1181801.9</v>
          </cell>
          <cell r="N56">
            <v>605650.19</v>
          </cell>
        </row>
      </sheetData>
      <sheetData sheetId="11">
        <row r="56">
          <cell r="B56">
            <v>787812.09</v>
          </cell>
          <cell r="C56">
            <v>541704.9299999999</v>
          </cell>
          <cell r="D56">
            <v>526070.84</v>
          </cell>
          <cell r="E56">
            <v>162552.49</v>
          </cell>
          <cell r="F56">
            <v>504419.62</v>
          </cell>
          <cell r="G56">
            <v>701559.97</v>
          </cell>
          <cell r="H56">
            <v>123914.79</v>
          </cell>
          <cell r="I56">
            <v>524724.71</v>
          </cell>
          <cell r="J56">
            <v>499520.63</v>
          </cell>
          <cell r="K56">
            <v>674054.91</v>
          </cell>
          <cell r="L56">
            <v>616724.09</v>
          </cell>
          <cell r="M56">
            <v>315037.48</v>
          </cell>
          <cell r="N56">
            <v>152296.02</v>
          </cell>
        </row>
      </sheetData>
      <sheetData sheetId="12">
        <row r="56">
          <cell r="B56">
            <v>447906.69</v>
          </cell>
          <cell r="C56">
            <v>301637.63</v>
          </cell>
          <cell r="D56">
            <v>288611.67</v>
          </cell>
          <cell r="E56">
            <v>87878.24</v>
          </cell>
          <cell r="F56">
            <v>301886.5</v>
          </cell>
          <cell r="G56">
            <v>387226.55</v>
          </cell>
          <cell r="H56">
            <v>59551.72</v>
          </cell>
          <cell r="I56">
            <v>297431.48</v>
          </cell>
          <cell r="J56">
            <v>301784.61</v>
          </cell>
          <cell r="K56">
            <v>412446.65</v>
          </cell>
          <cell r="L56">
            <v>379139.38</v>
          </cell>
          <cell r="M56">
            <v>185808.28</v>
          </cell>
          <cell r="N56">
            <v>81573.88</v>
          </cell>
        </row>
      </sheetData>
      <sheetData sheetId="13">
        <row r="56">
          <cell r="B56">
            <v>1178286.8599999999</v>
          </cell>
          <cell r="C56">
            <v>841757.2799999999</v>
          </cell>
          <cell r="D56">
            <v>689275.82</v>
          </cell>
          <cell r="E56">
            <v>234422.7</v>
          </cell>
          <cell r="F56">
            <v>777245.6</v>
          </cell>
          <cell r="G56">
            <v>1127770.44</v>
          </cell>
          <cell r="H56">
            <v>182328.93</v>
          </cell>
          <cell r="I56">
            <v>849906.29</v>
          </cell>
          <cell r="J56">
            <v>712272.69</v>
          </cell>
          <cell r="K56">
            <v>982506.96</v>
          </cell>
          <cell r="L56">
            <v>901941.76</v>
          </cell>
          <cell r="M56">
            <v>518686.87</v>
          </cell>
          <cell r="N56">
            <v>262666.09</v>
          </cell>
        </row>
      </sheetData>
      <sheetData sheetId="14">
        <row r="56">
          <cell r="B56">
            <v>1179084.07</v>
          </cell>
          <cell r="C56">
            <v>837654.07</v>
          </cell>
          <cell r="D56">
            <v>712715.02</v>
          </cell>
          <cell r="E56">
            <v>233303.32</v>
          </cell>
          <cell r="F56">
            <v>780279.63</v>
          </cell>
          <cell r="G56">
            <v>1137176.94</v>
          </cell>
          <cell r="H56">
            <v>178972.82</v>
          </cell>
          <cell r="I56">
            <v>840059.26</v>
          </cell>
          <cell r="J56">
            <v>730919.1</v>
          </cell>
          <cell r="K56">
            <v>990882.95</v>
          </cell>
          <cell r="L56">
            <v>887118.32</v>
          </cell>
          <cell r="M56">
            <v>516510.86</v>
          </cell>
          <cell r="N56">
            <v>260589.89</v>
          </cell>
        </row>
      </sheetData>
      <sheetData sheetId="15">
        <row r="56">
          <cell r="B56">
            <v>1182872.85</v>
          </cell>
          <cell r="C56">
            <v>849448.7200000001</v>
          </cell>
          <cell r="D56">
            <v>722767.7</v>
          </cell>
          <cell r="E56">
            <v>232695.08</v>
          </cell>
          <cell r="F56">
            <v>779007.21</v>
          </cell>
          <cell r="G56">
            <v>1138255.3</v>
          </cell>
          <cell r="H56">
            <v>177129.36</v>
          </cell>
          <cell r="I56">
            <v>847267.27</v>
          </cell>
          <cell r="J56">
            <v>740349.7</v>
          </cell>
          <cell r="K56">
            <v>990155.33</v>
          </cell>
          <cell r="L56">
            <v>895371.35</v>
          </cell>
          <cell r="M56">
            <v>516875.13</v>
          </cell>
          <cell r="N56">
            <v>261518.31</v>
          </cell>
        </row>
      </sheetData>
      <sheetData sheetId="16">
        <row r="56">
          <cell r="B56">
            <v>1183076.78</v>
          </cell>
          <cell r="C56">
            <v>854320.46</v>
          </cell>
          <cell r="D56">
            <v>711198.09</v>
          </cell>
          <cell r="E56">
            <v>234809.83</v>
          </cell>
          <cell r="F56">
            <v>782900.4</v>
          </cell>
          <cell r="G56">
            <v>1137926.52</v>
          </cell>
          <cell r="H56">
            <v>172440.37</v>
          </cell>
          <cell r="I56">
            <v>843789.71</v>
          </cell>
          <cell r="J56">
            <v>739157.58</v>
          </cell>
          <cell r="K56">
            <v>995952.24</v>
          </cell>
          <cell r="L56">
            <v>887785.59</v>
          </cell>
          <cell r="M56">
            <v>516242.73</v>
          </cell>
          <cell r="N56">
            <v>261406.78</v>
          </cell>
        </row>
      </sheetData>
      <sheetData sheetId="17">
        <row r="56">
          <cell r="B56">
            <v>1177792.97</v>
          </cell>
          <cell r="C56">
            <v>839410.14</v>
          </cell>
          <cell r="D56">
            <v>713463.31</v>
          </cell>
          <cell r="E56">
            <v>216312.44</v>
          </cell>
          <cell r="F56">
            <v>769245.55</v>
          </cell>
          <cell r="G56">
            <v>1110162.15</v>
          </cell>
          <cell r="H56">
            <v>175775.12</v>
          </cell>
          <cell r="I56">
            <v>832118.24</v>
          </cell>
          <cell r="J56">
            <v>746373.09</v>
          </cell>
          <cell r="K56">
            <v>958622.24</v>
          </cell>
          <cell r="L56">
            <v>861795.14</v>
          </cell>
          <cell r="M56">
            <v>515759.83</v>
          </cell>
          <cell r="N56">
            <v>253517.99</v>
          </cell>
        </row>
      </sheetData>
      <sheetData sheetId="18">
        <row r="56">
          <cell r="B56">
            <v>810096.51</v>
          </cell>
          <cell r="C56">
            <v>564954.3</v>
          </cell>
          <cell r="D56">
            <v>529637.53</v>
          </cell>
          <cell r="E56">
            <v>184023.65</v>
          </cell>
          <cell r="F56">
            <v>503066.39</v>
          </cell>
          <cell r="G56">
            <v>718818.09</v>
          </cell>
          <cell r="H56">
            <v>119895.28</v>
          </cell>
          <cell r="I56">
            <v>534985.42</v>
          </cell>
          <cell r="J56">
            <v>487838.66</v>
          </cell>
          <cell r="K56">
            <v>688980.98</v>
          </cell>
          <cell r="L56">
            <v>641246.64</v>
          </cell>
          <cell r="M56">
            <v>318103.24</v>
          </cell>
          <cell r="N56">
            <v>150154.97</v>
          </cell>
        </row>
      </sheetData>
      <sheetData sheetId="19">
        <row r="56">
          <cell r="B56">
            <v>447633.54</v>
          </cell>
          <cell r="C56">
            <v>305726.73</v>
          </cell>
          <cell r="D56">
            <v>271685.92</v>
          </cell>
          <cell r="E56">
            <v>97465.26</v>
          </cell>
          <cell r="F56">
            <v>278823.65</v>
          </cell>
          <cell r="G56">
            <v>379128.7</v>
          </cell>
          <cell r="H56">
            <v>64773.31</v>
          </cell>
          <cell r="I56">
            <v>271503.73</v>
          </cell>
          <cell r="J56">
            <v>284061.45</v>
          </cell>
          <cell r="K56">
            <v>402067.79</v>
          </cell>
          <cell r="L56">
            <v>371918.85</v>
          </cell>
          <cell r="M56">
            <v>185359.5</v>
          </cell>
          <cell r="N56">
            <v>80509.6</v>
          </cell>
        </row>
      </sheetData>
      <sheetData sheetId="20">
        <row r="56">
          <cell r="B56">
            <v>1184507.3900000001</v>
          </cell>
          <cell r="C56">
            <v>847532.63</v>
          </cell>
          <cell r="D56">
            <v>703992.46</v>
          </cell>
          <cell r="E56">
            <v>237418.27</v>
          </cell>
          <cell r="F56">
            <v>775029.42</v>
          </cell>
          <cell r="G56">
            <v>1131165.64</v>
          </cell>
          <cell r="H56">
            <v>173218.47</v>
          </cell>
          <cell r="I56">
            <v>839365.65</v>
          </cell>
          <cell r="J56">
            <v>734911.81</v>
          </cell>
          <cell r="K56">
            <v>998558.21</v>
          </cell>
          <cell r="L56">
            <v>894395.02</v>
          </cell>
          <cell r="M56">
            <v>513978.23</v>
          </cell>
          <cell r="N56">
            <v>261731.16</v>
          </cell>
        </row>
      </sheetData>
      <sheetData sheetId="21">
        <row r="56">
          <cell r="B56">
            <v>1437058.13</v>
          </cell>
          <cell r="C56">
            <v>1046880.3400000001</v>
          </cell>
          <cell r="D56">
            <v>834133.9</v>
          </cell>
          <cell r="E56">
            <v>261409.50999999995</v>
          </cell>
          <cell r="F56">
            <v>870238.7999999997</v>
          </cell>
          <cell r="G56">
            <v>1354240.8199999998</v>
          </cell>
          <cell r="H56">
            <v>211994.3</v>
          </cell>
          <cell r="I56">
            <v>1005271.51</v>
          </cell>
          <cell r="J56">
            <v>868529.43</v>
          </cell>
          <cell r="K56">
            <v>1176361.2</v>
          </cell>
          <cell r="L56">
            <v>1026894.53</v>
          </cell>
          <cell r="M56">
            <v>653942.54</v>
          </cell>
          <cell r="N56">
            <v>296387.2</v>
          </cell>
        </row>
      </sheetData>
      <sheetData sheetId="22">
        <row r="56">
          <cell r="B56">
            <v>5947822.25</v>
          </cell>
          <cell r="C56">
            <v>4165704.4000000004</v>
          </cell>
          <cell r="D56">
            <v>724186.75</v>
          </cell>
          <cell r="E56">
            <v>241443.19</v>
          </cell>
          <cell r="F56">
            <v>792584.53</v>
          </cell>
          <cell r="G56">
            <v>1147722.05</v>
          </cell>
          <cell r="H56">
            <v>180366.17</v>
          </cell>
          <cell r="I56">
            <v>863447.68</v>
          </cell>
          <cell r="J56">
            <v>750646.12</v>
          </cell>
          <cell r="K56">
            <v>5006795.98</v>
          </cell>
          <cell r="L56">
            <v>4631681.46</v>
          </cell>
          <cell r="M56">
            <v>519543.92</v>
          </cell>
          <cell r="N56">
            <v>264405.21</v>
          </cell>
        </row>
      </sheetData>
      <sheetData sheetId="23">
        <row r="56">
          <cell r="B56">
            <v>140613.61</v>
          </cell>
          <cell r="C56">
            <v>103885.74</v>
          </cell>
          <cell r="D56">
            <v>4308422.08</v>
          </cell>
          <cell r="E56">
            <v>241956.34</v>
          </cell>
          <cell r="F56">
            <v>799965.18</v>
          </cell>
          <cell r="G56">
            <v>1150089.08</v>
          </cell>
          <cell r="H56">
            <v>1049815.88</v>
          </cell>
          <cell r="I56">
            <v>861170.62</v>
          </cell>
          <cell r="J56">
            <v>761206.37</v>
          </cell>
          <cell r="K56">
            <v>142164.51</v>
          </cell>
          <cell r="L56">
            <v>113938.83</v>
          </cell>
          <cell r="M56">
            <v>523490.64</v>
          </cell>
          <cell r="N56">
            <v>265066.23</v>
          </cell>
        </row>
      </sheetData>
      <sheetData sheetId="24">
        <row r="56">
          <cell r="B56">
            <v>52127.93</v>
          </cell>
          <cell r="C56">
            <v>20799.26</v>
          </cell>
          <cell r="D56">
            <v>27155.75</v>
          </cell>
          <cell r="E56">
            <v>233381.12</v>
          </cell>
          <cell r="F56">
            <v>793992.23</v>
          </cell>
          <cell r="G56">
            <v>1146871.65</v>
          </cell>
          <cell r="H56">
            <v>7283.74</v>
          </cell>
          <cell r="I56">
            <v>852383.85</v>
          </cell>
          <cell r="J56">
            <v>752178.01</v>
          </cell>
          <cell r="K56">
            <v>35691.03</v>
          </cell>
          <cell r="L56">
            <v>35529.29</v>
          </cell>
          <cell r="M56">
            <v>523216.83</v>
          </cell>
          <cell r="N56">
            <v>245495.23</v>
          </cell>
        </row>
      </sheetData>
      <sheetData sheetId="25">
        <row r="56">
          <cell r="B56">
            <v>52127.93</v>
          </cell>
          <cell r="C56">
            <v>20799.26</v>
          </cell>
          <cell r="D56">
            <v>235047.36</v>
          </cell>
          <cell r="E56">
            <v>159027.67</v>
          </cell>
          <cell r="F56">
            <v>490487.71</v>
          </cell>
          <cell r="G56">
            <v>696174.56</v>
          </cell>
          <cell r="H56">
            <v>69424.15</v>
          </cell>
          <cell r="I56">
            <v>525474.03</v>
          </cell>
          <cell r="J56">
            <v>493096.04</v>
          </cell>
          <cell r="K56">
            <v>35691.03</v>
          </cell>
          <cell r="L56">
            <v>35529.29</v>
          </cell>
          <cell r="M56">
            <v>310818.08</v>
          </cell>
          <cell r="N56">
            <v>150594.38</v>
          </cell>
        </row>
      </sheetData>
      <sheetData sheetId="26">
        <row r="56">
          <cell r="B56">
            <v>52127.93</v>
          </cell>
          <cell r="C56">
            <v>20799.26</v>
          </cell>
          <cell r="D56">
            <v>290678.96</v>
          </cell>
          <cell r="E56">
            <v>86078.78</v>
          </cell>
          <cell r="F56">
            <v>294011.86</v>
          </cell>
          <cell r="G56">
            <v>380638.15</v>
          </cell>
          <cell r="H56">
            <v>64310.36</v>
          </cell>
          <cell r="I56">
            <v>283417.37</v>
          </cell>
          <cell r="J56">
            <v>288721.11</v>
          </cell>
          <cell r="K56">
            <v>35691.03</v>
          </cell>
          <cell r="L56">
            <v>35529.29</v>
          </cell>
          <cell r="M56">
            <v>181697.13</v>
          </cell>
          <cell r="N56">
            <v>80323.49</v>
          </cell>
        </row>
      </sheetData>
      <sheetData sheetId="27">
        <row r="56">
          <cell r="B56">
            <v>52127.93</v>
          </cell>
          <cell r="C56">
            <v>20799.26</v>
          </cell>
          <cell r="D56">
            <v>500870.45</v>
          </cell>
          <cell r="E56">
            <v>154636.71</v>
          </cell>
          <cell r="F56">
            <v>447282.1</v>
          </cell>
          <cell r="G56">
            <v>698668.96</v>
          </cell>
          <cell r="H56">
            <v>148258.61</v>
          </cell>
          <cell r="I56">
            <v>536597.13</v>
          </cell>
          <cell r="J56">
            <v>543688.73</v>
          </cell>
          <cell r="K56">
            <v>35691.03</v>
          </cell>
          <cell r="L56">
            <v>35529.29</v>
          </cell>
          <cell r="M56">
            <v>341295.16</v>
          </cell>
          <cell r="N56">
            <v>164838.31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A4" sqref="A4:A6"/>
    </sheetView>
  </sheetViews>
  <sheetFormatPr defaultColWidth="9.00390625" defaultRowHeight="14.25"/>
  <cols>
    <col min="1" max="1" width="83.5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9.37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1.50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8817932</v>
      </c>
      <c r="C7" s="13">
        <f t="shared" si="0"/>
        <v>6186652</v>
      </c>
      <c r="D7" s="13">
        <f t="shared" si="0"/>
        <v>6255446</v>
      </c>
      <c r="E7" s="13">
        <f t="shared" si="0"/>
        <v>1422641</v>
      </c>
      <c r="F7" s="13">
        <f t="shared" si="0"/>
        <v>4986515</v>
      </c>
      <c r="G7" s="13">
        <f t="shared" si="0"/>
        <v>7870883</v>
      </c>
      <c r="H7" s="13">
        <f t="shared" si="0"/>
        <v>998134</v>
      </c>
      <c r="I7" s="13">
        <f t="shared" si="0"/>
        <v>6092003</v>
      </c>
      <c r="J7" s="13">
        <f t="shared" si="0"/>
        <v>5293866</v>
      </c>
      <c r="K7" s="13">
        <f t="shared" si="0"/>
        <v>8074355</v>
      </c>
      <c r="L7" s="13">
        <f t="shared" si="0"/>
        <v>5913942</v>
      </c>
      <c r="M7" s="13">
        <f t="shared" si="0"/>
        <v>2826834</v>
      </c>
      <c r="N7" s="13">
        <f t="shared" si="0"/>
        <v>1771395</v>
      </c>
      <c r="O7" s="13">
        <f t="shared" si="0"/>
        <v>66510598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f aca="true" t="shared" si="1" ref="B8:O8">B9+B10</f>
        <v>428313</v>
      </c>
      <c r="C8" s="15">
        <f t="shared" si="1"/>
        <v>428304</v>
      </c>
      <c r="D8" s="15">
        <f t="shared" si="1"/>
        <v>299764</v>
      </c>
      <c r="E8" s="15">
        <f t="shared" si="1"/>
        <v>60622</v>
      </c>
      <c r="F8" s="15">
        <f t="shared" si="1"/>
        <v>231237</v>
      </c>
      <c r="G8" s="15">
        <f t="shared" si="1"/>
        <v>346376</v>
      </c>
      <c r="H8" s="15">
        <f t="shared" si="1"/>
        <v>60285</v>
      </c>
      <c r="I8" s="15">
        <f t="shared" si="1"/>
        <v>416049</v>
      </c>
      <c r="J8" s="15">
        <f t="shared" si="1"/>
        <v>308872</v>
      </c>
      <c r="K8" s="15">
        <f t="shared" si="1"/>
        <v>280001</v>
      </c>
      <c r="L8" s="15">
        <f t="shared" si="1"/>
        <v>215510</v>
      </c>
      <c r="M8" s="15">
        <f t="shared" si="1"/>
        <v>137354</v>
      </c>
      <c r="N8" s="15">
        <f t="shared" si="1"/>
        <v>117290</v>
      </c>
      <c r="O8" s="15">
        <f t="shared" si="1"/>
        <v>3329977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428313</v>
      </c>
      <c r="C9" s="15">
        <v>428304</v>
      </c>
      <c r="D9" s="15">
        <v>299764</v>
      </c>
      <c r="E9" s="15">
        <v>60622</v>
      </c>
      <c r="F9" s="15">
        <v>231237</v>
      </c>
      <c r="G9" s="15">
        <v>346376</v>
      </c>
      <c r="H9" s="15">
        <v>60285</v>
      </c>
      <c r="I9" s="15">
        <v>415940</v>
      </c>
      <c r="J9" s="15">
        <v>308872</v>
      </c>
      <c r="K9" s="15">
        <v>279663</v>
      </c>
      <c r="L9" s="15">
        <v>215505</v>
      </c>
      <c r="M9" s="15">
        <v>137194</v>
      </c>
      <c r="N9" s="15">
        <v>116889</v>
      </c>
      <c r="O9" s="15">
        <f>SUM(B9:N9)</f>
        <v>3328964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109</v>
      </c>
      <c r="J10" s="17">
        <v>0</v>
      </c>
      <c r="K10" s="17">
        <v>338</v>
      </c>
      <c r="L10" s="17">
        <v>5</v>
      </c>
      <c r="M10" s="17">
        <v>160</v>
      </c>
      <c r="N10" s="17">
        <v>401</v>
      </c>
      <c r="O10" s="15">
        <f>SUM(B10:N10)</f>
        <v>1013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7">
        <v>8389619</v>
      </c>
      <c r="C11" s="17">
        <v>5758348</v>
      </c>
      <c r="D11" s="17">
        <v>5955682</v>
      </c>
      <c r="E11" s="17">
        <v>1362019</v>
      </c>
      <c r="F11" s="17">
        <v>4755278</v>
      </c>
      <c r="G11" s="17">
        <v>7524507</v>
      </c>
      <c r="H11" s="17">
        <v>937849</v>
      </c>
      <c r="I11" s="17">
        <v>5675954</v>
      </c>
      <c r="J11" s="17">
        <v>4984994</v>
      </c>
      <c r="K11" s="17">
        <v>7794354</v>
      </c>
      <c r="L11" s="17">
        <v>5698432</v>
      </c>
      <c r="M11" s="17">
        <v>2689480</v>
      </c>
      <c r="N11" s="17">
        <v>1654105</v>
      </c>
      <c r="O11" s="15">
        <f>SUM(B11:N11)</f>
        <v>63180621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26" ht="18.75" customHeight="1">
      <c r="A13" s="18" t="s">
        <v>34</v>
      </c>
      <c r="B13" s="21">
        <v>2.402</v>
      </c>
      <c r="C13" s="21">
        <v>2.4814</v>
      </c>
      <c r="D13" s="21">
        <v>2.1762</v>
      </c>
      <c r="E13" s="21">
        <v>3.7177</v>
      </c>
      <c r="F13" s="21">
        <v>2.5224</v>
      </c>
      <c r="G13" s="21">
        <v>2.0754</v>
      </c>
      <c r="H13" s="21">
        <v>2.7865</v>
      </c>
      <c r="I13" s="21">
        <v>2.4639</v>
      </c>
      <c r="J13" s="21">
        <v>2.4782</v>
      </c>
      <c r="K13" s="21">
        <v>2.3425</v>
      </c>
      <c r="L13" s="21">
        <v>2.6672</v>
      </c>
      <c r="M13" s="21">
        <v>3.0778</v>
      </c>
      <c r="N13" s="21">
        <v>2.7801</v>
      </c>
      <c r="O13" s="22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3" t="s">
        <v>35</v>
      </c>
      <c r="B14" s="21">
        <v>0.1013</v>
      </c>
      <c r="C14" s="21">
        <v>0.1046</v>
      </c>
      <c r="D14" s="21">
        <v>0.0918</v>
      </c>
      <c r="E14" s="21">
        <v>0.1568</v>
      </c>
      <c r="F14" s="21">
        <v>0.1064</v>
      </c>
      <c r="G14" s="21">
        <v>0.0875</v>
      </c>
      <c r="H14" s="21">
        <v>0.1175</v>
      </c>
      <c r="I14" s="21">
        <v>0.1039</v>
      </c>
      <c r="J14" s="21">
        <v>0.1045</v>
      </c>
      <c r="K14" s="21">
        <v>0.0988</v>
      </c>
      <c r="L14" s="21">
        <v>0.1125</v>
      </c>
      <c r="M14" s="21">
        <v>0.1298</v>
      </c>
      <c r="N14" s="21">
        <v>0.1172</v>
      </c>
      <c r="O14" s="22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23" t="s">
        <v>83</v>
      </c>
      <c r="B15" s="21">
        <v>0.1239</v>
      </c>
      <c r="C15" s="21">
        <v>0.128</v>
      </c>
      <c r="D15" s="21">
        <v>0.1122</v>
      </c>
      <c r="E15" s="21">
        <v>0.1918</v>
      </c>
      <c r="F15" s="21">
        <v>0.1301</v>
      </c>
      <c r="G15" s="21">
        <v>0.107</v>
      </c>
      <c r="H15" s="21">
        <v>0.1437</v>
      </c>
      <c r="I15" s="21">
        <v>0.1271</v>
      </c>
      <c r="J15" s="21">
        <v>0.1278</v>
      </c>
      <c r="K15" s="21">
        <v>0.1208</v>
      </c>
      <c r="L15" s="21">
        <v>0.1376</v>
      </c>
      <c r="M15" s="21">
        <v>0.1587</v>
      </c>
      <c r="N15" s="21">
        <v>0.1434</v>
      </c>
      <c r="O15" s="22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8" t="s">
        <v>36</v>
      </c>
      <c r="B17" s="24">
        <v>1.387035776456355</v>
      </c>
      <c r="C17" s="24">
        <v>1.39693506625034</v>
      </c>
      <c r="D17" s="24">
        <v>1.311634865106103</v>
      </c>
      <c r="E17" s="24">
        <v>1.041870380935691</v>
      </c>
      <c r="F17" s="24">
        <v>1.582054237822075</v>
      </c>
      <c r="G17" s="24">
        <v>1.667362822074572</v>
      </c>
      <c r="H17" s="24">
        <v>1.841173037514871</v>
      </c>
      <c r="I17" s="24">
        <v>1.362970860720977</v>
      </c>
      <c r="J17" s="24">
        <v>1.399189093377541</v>
      </c>
      <c r="K17" s="24">
        <v>1.248368882663929</v>
      </c>
      <c r="L17" s="24">
        <v>1.37516307811164</v>
      </c>
      <c r="M17" s="24">
        <v>1.403196912779175</v>
      </c>
      <c r="N17" s="24">
        <v>1.268152517064854</v>
      </c>
      <c r="O17" s="22"/>
      <c r="P17"/>
      <c r="Q17"/>
      <c r="R17"/>
      <c r="S17"/>
      <c r="T17"/>
      <c r="U17"/>
      <c r="V17"/>
      <c r="W17"/>
      <c r="X17"/>
      <c r="Y17"/>
      <c r="Z17"/>
    </row>
    <row r="18" spans="1:15" ht="15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</row>
    <row r="19" spans="1:23" ht="18.75" customHeight="1">
      <c r="A19" s="28" t="s">
        <v>37</v>
      </c>
      <c r="B19" s="29">
        <f>SUM(B20:B30)</f>
        <v>30410198.160000004</v>
      </c>
      <c r="C19" s="29">
        <f aca="true" t="shared" si="2" ref="C19:O19">SUM(C20:C30)</f>
        <v>22176777.24</v>
      </c>
      <c r="D19" s="29">
        <f t="shared" si="2"/>
        <v>18745899.38</v>
      </c>
      <c r="E19" s="29">
        <f t="shared" si="2"/>
        <v>5925460.660000001</v>
      </c>
      <c r="F19" s="29">
        <f t="shared" si="2"/>
        <v>19704941.519999996</v>
      </c>
      <c r="G19" s="29">
        <f t="shared" si="2"/>
        <v>28400377.419999994</v>
      </c>
      <c r="H19" s="29">
        <f t="shared" si="2"/>
        <v>5373262.71</v>
      </c>
      <c r="I19" s="29">
        <f t="shared" si="2"/>
        <v>21871812.900000002</v>
      </c>
      <c r="J19" s="29">
        <f t="shared" si="2"/>
        <v>19215727.359999996</v>
      </c>
      <c r="K19" s="29">
        <f t="shared" si="2"/>
        <v>25264790.939999998</v>
      </c>
      <c r="L19" s="29">
        <f t="shared" si="2"/>
        <v>22887374.26</v>
      </c>
      <c r="M19" s="29">
        <f t="shared" si="2"/>
        <v>12850607.390000006</v>
      </c>
      <c r="N19" s="29">
        <f t="shared" si="2"/>
        <v>6615056.38</v>
      </c>
      <c r="O19" s="29">
        <f t="shared" si="2"/>
        <v>239442286.32000002</v>
      </c>
      <c r="Q19" s="30"/>
      <c r="R19" s="30"/>
      <c r="S19" s="30"/>
      <c r="T19" s="30"/>
      <c r="U19" s="30"/>
      <c r="V19" s="30"/>
      <c r="W19" s="30"/>
    </row>
    <row r="20" spans="1:15" ht="18.75" customHeight="1">
      <c r="A20" s="23" t="s">
        <v>38</v>
      </c>
      <c r="B20" s="31">
        <v>22148077.09</v>
      </c>
      <c r="C20" s="31">
        <v>16052515.099999996</v>
      </c>
      <c r="D20" s="31">
        <v>14234271.969999999</v>
      </c>
      <c r="E20" s="31">
        <v>5530389.14</v>
      </c>
      <c r="F20" s="31">
        <v>13152218.159999998</v>
      </c>
      <c r="G20" s="31">
        <v>17080599.54</v>
      </c>
      <c r="H20" s="31">
        <v>2908204.6999999997</v>
      </c>
      <c r="I20" s="31">
        <v>15695189.069999998</v>
      </c>
      <c r="J20" s="31">
        <v>13718316.819999997</v>
      </c>
      <c r="K20" s="31">
        <v>19778283.72</v>
      </c>
      <c r="L20" s="31">
        <v>16494745.999999996</v>
      </c>
      <c r="M20" s="31">
        <v>9097464.790000003</v>
      </c>
      <c r="N20" s="31">
        <v>5149210.74</v>
      </c>
      <c r="O20" s="31">
        <f aca="true" t="shared" si="3" ref="O20:O30">SUM(B20:N20)</f>
        <v>171039486.84</v>
      </c>
    </row>
    <row r="21" spans="1:23" ht="18.75" customHeight="1">
      <c r="A21" s="23" t="s">
        <v>39</v>
      </c>
      <c r="B21" s="31">
        <v>5302196.990000001</v>
      </c>
      <c r="C21" s="31">
        <v>4459348.78</v>
      </c>
      <c r="D21" s="31">
        <v>3490058.7199999997</v>
      </c>
      <c r="E21" s="31">
        <v>-115254.29000000001</v>
      </c>
      <c r="F21" s="31">
        <v>5449366.13</v>
      </c>
      <c r="G21" s="31">
        <v>9098016.769999998</v>
      </c>
      <c r="H21" s="31">
        <v>2216226.05</v>
      </c>
      <c r="I21" s="31">
        <v>4300986.2700000005</v>
      </c>
      <c r="J21" s="31">
        <v>4267990.449999999</v>
      </c>
      <c r="K21" s="31">
        <v>3237869.709999999</v>
      </c>
      <c r="L21" s="31">
        <v>4251678.25</v>
      </c>
      <c r="M21" s="31">
        <v>2584195.57</v>
      </c>
      <c r="N21" s="31">
        <v>902791.3899999999</v>
      </c>
      <c r="O21" s="31">
        <f t="shared" si="3"/>
        <v>49445470.79000001</v>
      </c>
      <c r="W21" s="32"/>
    </row>
    <row r="22" spans="1:15" ht="18.75" customHeight="1">
      <c r="A22" s="23" t="s">
        <v>40</v>
      </c>
      <c r="B22" s="31">
        <v>1337527.71</v>
      </c>
      <c r="C22" s="31">
        <v>937931.25</v>
      </c>
      <c r="D22" s="31">
        <v>563168.91</v>
      </c>
      <c r="E22" s="31">
        <v>240506.48</v>
      </c>
      <c r="F22" s="31">
        <v>675058.3399999999</v>
      </c>
      <c r="G22" s="31">
        <v>1088233.6300000004</v>
      </c>
      <c r="H22" s="31">
        <v>109642.90999999999</v>
      </c>
      <c r="I22" s="31">
        <v>785557.0099999999</v>
      </c>
      <c r="J22" s="31">
        <v>765488.0000000001</v>
      </c>
      <c r="K22" s="31">
        <v>1143069.0400000003</v>
      </c>
      <c r="L22" s="31">
        <v>1051137.71</v>
      </c>
      <c r="M22" s="31">
        <v>500289.30999999994</v>
      </c>
      <c r="N22" s="31">
        <v>293513.92</v>
      </c>
      <c r="O22" s="31">
        <f t="shared" si="3"/>
        <v>9491124.22</v>
      </c>
    </row>
    <row r="23" spans="1:15" ht="18.75" customHeight="1">
      <c r="A23" s="23" t="s">
        <v>41</v>
      </c>
      <c r="B23" s="31">
        <v>91484.46000000004</v>
      </c>
      <c r="C23" s="31">
        <v>91484.46000000004</v>
      </c>
      <c r="D23" s="31">
        <v>45742.23000000002</v>
      </c>
      <c r="E23" s="31">
        <v>45742.23000000002</v>
      </c>
      <c r="F23" s="31">
        <v>45742.23000000002</v>
      </c>
      <c r="G23" s="31">
        <v>45742.23000000002</v>
      </c>
      <c r="H23" s="31">
        <v>45742.23000000002</v>
      </c>
      <c r="I23" s="31">
        <v>45742.23000000002</v>
      </c>
      <c r="J23" s="31">
        <v>45742.23000000002</v>
      </c>
      <c r="K23" s="31">
        <v>45742.23000000002</v>
      </c>
      <c r="L23" s="31">
        <v>45742.23000000002</v>
      </c>
      <c r="M23" s="31">
        <v>45742.23000000002</v>
      </c>
      <c r="N23" s="31">
        <v>45742.23000000002</v>
      </c>
      <c r="O23" s="31">
        <f t="shared" si="3"/>
        <v>686133.4500000003</v>
      </c>
    </row>
    <row r="24" spans="1:15" ht="18.75" customHeight="1">
      <c r="A24" s="23" t="s">
        <v>42</v>
      </c>
      <c r="B24" s="31">
        <v>0</v>
      </c>
      <c r="C24" s="31">
        <v>0</v>
      </c>
      <c r="D24" s="31">
        <v>-393520.68</v>
      </c>
      <c r="E24" s="31">
        <v>-5254.760000000001</v>
      </c>
      <c r="F24" s="31">
        <v>-321720.56</v>
      </c>
      <c r="G24" s="31">
        <v>0</v>
      </c>
      <c r="H24" s="31">
        <v>-123172.27999999996</v>
      </c>
      <c r="I24" s="31">
        <v>-10195.639999999998</v>
      </c>
      <c r="J24" s="31">
        <v>-239129.51999999993</v>
      </c>
      <c r="K24" s="31">
        <v>0</v>
      </c>
      <c r="L24" s="31">
        <v>-4940.88</v>
      </c>
      <c r="M24" s="31">
        <v>-117390.27999999996</v>
      </c>
      <c r="N24" s="31">
        <v>0</v>
      </c>
      <c r="O24" s="31">
        <f t="shared" si="3"/>
        <v>-1215324.5999999999</v>
      </c>
    </row>
    <row r="25" spans="1:15" ht="18.75" customHeight="1">
      <c r="A25" s="23" t="s">
        <v>43</v>
      </c>
      <c r="B25" s="31">
        <v>32673.39</v>
      </c>
      <c r="C25" s="31">
        <v>24336.130000000005</v>
      </c>
      <c r="D25" s="31">
        <v>20574.670000000002</v>
      </c>
      <c r="E25" s="31">
        <v>6474.6100000000015</v>
      </c>
      <c r="F25" s="31">
        <v>21476.56</v>
      </c>
      <c r="G25" s="31">
        <v>30494.609999999997</v>
      </c>
      <c r="H25" s="31">
        <v>5809.0599999999995</v>
      </c>
      <c r="I25" s="31">
        <v>23226.199999999993</v>
      </c>
      <c r="J25" s="31">
        <v>21173.379999999997</v>
      </c>
      <c r="K25" s="31">
        <v>27727.559999999998</v>
      </c>
      <c r="L25" s="31">
        <v>24986.119999999995</v>
      </c>
      <c r="M25" s="31">
        <v>13527.130000000003</v>
      </c>
      <c r="N25" s="31">
        <v>7050.100000000001</v>
      </c>
      <c r="O25" s="31">
        <f t="shared" si="3"/>
        <v>259529.52</v>
      </c>
    </row>
    <row r="26" spans="1:26" ht="18.75" customHeight="1">
      <c r="A26" s="23" t="s">
        <v>44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f t="shared" si="3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3" t="s">
        <v>45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f t="shared" si="3"/>
        <v>0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3" t="s">
        <v>46</v>
      </c>
      <c r="B28" s="31">
        <v>25856.68999999999</v>
      </c>
      <c r="C28" s="31">
        <v>19252.300000000003</v>
      </c>
      <c r="D28" s="31">
        <v>16884.239999999994</v>
      </c>
      <c r="E28" s="31">
        <v>5157.1200000000035</v>
      </c>
      <c r="F28" s="31">
        <v>16991.30999999999</v>
      </c>
      <c r="G28" s="31">
        <v>22891.13999999999</v>
      </c>
      <c r="H28" s="31">
        <v>4592.13</v>
      </c>
      <c r="I28" s="31">
        <v>17906.670000000002</v>
      </c>
      <c r="J28" s="31">
        <v>17450.58</v>
      </c>
      <c r="K28" s="31">
        <v>22001.83</v>
      </c>
      <c r="L28" s="31">
        <v>19534.909999999993</v>
      </c>
      <c r="M28" s="31">
        <v>11056.11</v>
      </c>
      <c r="N28" s="31">
        <v>5793.240000000002</v>
      </c>
      <c r="O28" s="31">
        <f t="shared" si="3"/>
        <v>205368.26999999996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3" t="s">
        <v>47</v>
      </c>
      <c r="B29" s="31">
        <v>12799.790000000005</v>
      </c>
      <c r="C29" s="31">
        <v>9529.94</v>
      </c>
      <c r="D29" s="31">
        <v>8358.320000000003</v>
      </c>
      <c r="E29" s="31">
        <v>2552.9599999999987</v>
      </c>
      <c r="F29" s="31">
        <v>8410.790000000005</v>
      </c>
      <c r="G29" s="31">
        <v>11331.019999999997</v>
      </c>
      <c r="H29" s="31">
        <v>2273.19</v>
      </c>
      <c r="I29" s="31">
        <v>8816.809999999996</v>
      </c>
      <c r="J29" s="31">
        <v>8638.139999999996</v>
      </c>
      <c r="K29" s="31">
        <v>10748.009999999995</v>
      </c>
      <c r="L29" s="31">
        <v>9669.8</v>
      </c>
      <c r="M29" s="31">
        <v>5473.130000000003</v>
      </c>
      <c r="N29" s="31">
        <v>2867.7200000000016</v>
      </c>
      <c r="O29" s="31">
        <f t="shared" si="3"/>
        <v>101469.62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3" t="s">
        <v>48</v>
      </c>
      <c r="B30" s="31">
        <v>1459582.04</v>
      </c>
      <c r="C30" s="31">
        <v>582379.2800000001</v>
      </c>
      <c r="D30" s="31">
        <v>760361</v>
      </c>
      <c r="E30" s="31">
        <v>215147.16999999993</v>
      </c>
      <c r="F30" s="31">
        <v>657398.5600000002</v>
      </c>
      <c r="G30" s="31">
        <v>1023068.4800000007</v>
      </c>
      <c r="H30" s="31">
        <v>203944.71999999994</v>
      </c>
      <c r="I30" s="31">
        <v>1004584.2800000001</v>
      </c>
      <c r="J30" s="31">
        <v>610057.2800000001</v>
      </c>
      <c r="K30" s="31">
        <v>999348.8400000005</v>
      </c>
      <c r="L30" s="31">
        <v>994820.1200000003</v>
      </c>
      <c r="M30" s="31">
        <v>710249.4000000001</v>
      </c>
      <c r="N30" s="31">
        <v>208087.03999999986</v>
      </c>
      <c r="O30" s="31">
        <f t="shared" si="3"/>
        <v>9429028.210000003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33"/>
      <c r="B31" s="20"/>
      <c r="C31" s="20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</row>
    <row r="32" spans="1:15" ht="18.75" customHeight="1">
      <c r="A32" s="18" t="s">
        <v>49</v>
      </c>
      <c r="B32" s="31">
        <f aca="true" t="shared" si="4" ref="B32:O32">+B33+B35+B48+B49+B52-B53</f>
        <v>330116.61999999994</v>
      </c>
      <c r="C32" s="31">
        <f>+C33+C35+C48+C49+C52-C53</f>
        <v>-380997.13999999984</v>
      </c>
      <c r="D32" s="31">
        <f t="shared" si="4"/>
        <v>2226172.0500000007</v>
      </c>
      <c r="E32" s="31">
        <f t="shared" si="4"/>
        <v>-21960.00999999997</v>
      </c>
      <c r="F32" s="31">
        <f t="shared" si="4"/>
        <v>-96602.30000000005</v>
      </c>
      <c r="G32" s="31">
        <f t="shared" si="4"/>
        <v>-166477.26999999976</v>
      </c>
      <c r="H32" s="31">
        <f t="shared" si="4"/>
        <v>23677.77999999994</v>
      </c>
      <c r="I32" s="31">
        <f t="shared" si="4"/>
        <v>-782544.9699999994</v>
      </c>
      <c r="J32" s="31">
        <f t="shared" si="4"/>
        <v>-393949.4100000003</v>
      </c>
      <c r="K32" s="31">
        <f t="shared" si="4"/>
        <v>435052.7400000004</v>
      </c>
      <c r="L32" s="31">
        <f t="shared" si="4"/>
        <v>653848.37</v>
      </c>
      <c r="M32" s="31">
        <f t="shared" si="4"/>
        <v>100402.3300000003</v>
      </c>
      <c r="N32" s="31">
        <f t="shared" si="4"/>
        <v>-216498.6000000001</v>
      </c>
      <c r="O32" s="31">
        <f t="shared" si="4"/>
        <v>1710240.189999999</v>
      </c>
    </row>
    <row r="33" spans="1:15" ht="18.75" customHeight="1">
      <c r="A33" s="23" t="s">
        <v>50</v>
      </c>
      <c r="B33" s="36">
        <v>-1884577.1999999997</v>
      </c>
      <c r="C33" s="36">
        <v>-1884537.5999999999</v>
      </c>
      <c r="D33" s="36">
        <v>-1318961.6000000003</v>
      </c>
      <c r="E33" s="36">
        <v>-266736.80000000005</v>
      </c>
      <c r="F33" s="36">
        <v>-1017442.7999999999</v>
      </c>
      <c r="G33" s="36">
        <v>-1524054.4</v>
      </c>
      <c r="H33" s="36">
        <v>-265254</v>
      </c>
      <c r="I33" s="36">
        <v>-1830135.9999999998</v>
      </c>
      <c r="J33" s="36">
        <v>-1359036.8000000003</v>
      </c>
      <c r="K33" s="36">
        <v>-1230517.2</v>
      </c>
      <c r="L33" s="36">
        <v>-948222</v>
      </c>
      <c r="M33" s="36">
        <v>-603653.5999999997</v>
      </c>
      <c r="N33" s="36">
        <v>-514311.60000000003</v>
      </c>
      <c r="O33" s="36">
        <f>+O34</f>
        <v>-14647441.6</v>
      </c>
    </row>
    <row r="34" spans="1:26" ht="18.75" customHeight="1">
      <c r="A34" s="33" t="s">
        <v>51</v>
      </c>
      <c r="B34" s="20">
        <v>-1884577.1999999997</v>
      </c>
      <c r="C34" s="20">
        <v>-1884537.5999999999</v>
      </c>
      <c r="D34" s="20">
        <v>-1318961.6000000003</v>
      </c>
      <c r="E34" s="20">
        <v>-266736.80000000005</v>
      </c>
      <c r="F34" s="20">
        <v>-1017442.7999999999</v>
      </c>
      <c r="G34" s="20">
        <v>-1524054.4</v>
      </c>
      <c r="H34" s="20">
        <v>-265254</v>
      </c>
      <c r="I34" s="20">
        <v>-1830135.9999999998</v>
      </c>
      <c r="J34" s="20">
        <v>-1359036.8000000003</v>
      </c>
      <c r="K34" s="20">
        <v>-1230517.2</v>
      </c>
      <c r="L34" s="20">
        <v>-948222</v>
      </c>
      <c r="M34" s="20">
        <v>-603653.5999999997</v>
      </c>
      <c r="N34" s="20">
        <v>-514311.60000000003</v>
      </c>
      <c r="O34" s="37">
        <f aca="true" t="shared" si="5" ref="O34:O53">SUM(B34:N34)</f>
        <v>-14647441.6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3" t="s">
        <v>52</v>
      </c>
      <c r="B35" s="36">
        <f>SUM(B36:B46)</f>
        <v>-240457.7800000003</v>
      </c>
      <c r="C35" s="36">
        <f aca="true" t="shared" si="6" ref="C35:O35">SUM(C36:C46)</f>
        <v>-181645.24000000008</v>
      </c>
      <c r="D35" s="36">
        <f t="shared" si="6"/>
        <v>2489101.0300000007</v>
      </c>
      <c r="E35" s="36">
        <f t="shared" si="6"/>
        <v>-79344.19999999998</v>
      </c>
      <c r="F35" s="36">
        <f t="shared" si="6"/>
        <v>-201574.17</v>
      </c>
      <c r="G35" s="36">
        <f t="shared" si="6"/>
        <v>-279518.14999999997</v>
      </c>
      <c r="H35" s="36">
        <f t="shared" si="6"/>
        <v>-6248.70000000007</v>
      </c>
      <c r="I35" s="36">
        <f t="shared" si="6"/>
        <v>-203310.86999999997</v>
      </c>
      <c r="J35" s="36">
        <f t="shared" si="6"/>
        <v>-145507.53999999998</v>
      </c>
      <c r="K35" s="36">
        <f t="shared" si="6"/>
        <v>-286334.5499999998</v>
      </c>
      <c r="L35" s="36">
        <f t="shared" si="6"/>
        <v>-236332.5800000001</v>
      </c>
      <c r="M35" s="36">
        <f t="shared" si="6"/>
        <v>-84005.59000000001</v>
      </c>
      <c r="N35" s="36">
        <f t="shared" si="6"/>
        <v>-79461.97</v>
      </c>
      <c r="O35" s="36">
        <f t="shared" si="6"/>
        <v>465359.6900000016</v>
      </c>
    </row>
    <row r="36" spans="1:26" ht="18.75" customHeight="1">
      <c r="A36" s="33" t="s">
        <v>53</v>
      </c>
      <c r="B36" s="38">
        <v>-47472.76</v>
      </c>
      <c r="C36" s="38">
        <v>-33407.96</v>
      </c>
      <c r="D36" s="38">
        <v>-10289.98</v>
      </c>
      <c r="E36" s="38">
        <v>-32450.1</v>
      </c>
      <c r="F36" s="38">
        <v>-73328.91</v>
      </c>
      <c r="G36" s="38">
        <v>-98588.42</v>
      </c>
      <c r="H36" s="38">
        <v>-258465.9</v>
      </c>
      <c r="I36" s="38">
        <v>-72320.83</v>
      </c>
      <c r="J36" s="38">
        <v>-17063.77</v>
      </c>
      <c r="K36" s="38">
        <v>-120879.18000000001</v>
      </c>
      <c r="L36" s="38">
        <v>-85801.95</v>
      </c>
      <c r="M36" s="38">
        <v>-8785.85</v>
      </c>
      <c r="N36" s="38">
        <v>-27978.760000000002</v>
      </c>
      <c r="O36" s="38">
        <f t="shared" si="5"/>
        <v>-886834.37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33" t="s">
        <v>54</v>
      </c>
      <c r="B37" s="38">
        <v>0</v>
      </c>
      <c r="C37" s="38">
        <v>-1069.2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-673.2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f t="shared" si="5"/>
        <v>-1742.4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33" t="s">
        <v>55</v>
      </c>
      <c r="B38" s="38">
        <v>-10000</v>
      </c>
      <c r="C38" s="38">
        <v>-10000</v>
      </c>
      <c r="D38" s="38">
        <v>-10000</v>
      </c>
      <c r="E38" s="38">
        <v>-9000</v>
      </c>
      <c r="F38" s="38">
        <v>-7500</v>
      </c>
      <c r="G38" s="38">
        <v>-10000</v>
      </c>
      <c r="H38" s="38">
        <v>0</v>
      </c>
      <c r="I38" s="38">
        <v>-1000</v>
      </c>
      <c r="J38" s="38">
        <v>-9000</v>
      </c>
      <c r="K38" s="38">
        <v>-10000</v>
      </c>
      <c r="L38" s="38">
        <v>-10000</v>
      </c>
      <c r="M38" s="38">
        <v>0</v>
      </c>
      <c r="N38" s="38">
        <v>-10000</v>
      </c>
      <c r="O38" s="38">
        <f t="shared" si="5"/>
        <v>-96500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33" t="s">
        <v>56</v>
      </c>
      <c r="B39" s="38">
        <v>-1300.31</v>
      </c>
      <c r="C39" s="38">
        <v>-1843.9</v>
      </c>
      <c r="D39" s="38">
        <v>-2099.83</v>
      </c>
      <c r="E39" s="38">
        <v>-1891.51</v>
      </c>
      <c r="F39" s="38">
        <v>-1322.23</v>
      </c>
      <c r="G39" s="38">
        <v>-1360.26</v>
      </c>
      <c r="H39" s="38">
        <v>0</v>
      </c>
      <c r="I39" s="38">
        <v>-164.54</v>
      </c>
      <c r="J39" s="38">
        <v>-1706.61</v>
      </c>
      <c r="K39" s="38">
        <v>-1272.68</v>
      </c>
      <c r="L39" s="38">
        <v>-1591.92</v>
      </c>
      <c r="M39" s="38">
        <v>0</v>
      </c>
      <c r="N39" s="38">
        <v>-2280.25</v>
      </c>
      <c r="O39" s="39">
        <f t="shared" si="5"/>
        <v>-16834.04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33" t="s">
        <v>57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f t="shared" si="5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58</v>
      </c>
      <c r="B41" s="38">
        <v>4751000</v>
      </c>
      <c r="C41" s="38">
        <v>3303000</v>
      </c>
      <c r="D41" s="38">
        <v>4955400</v>
      </c>
      <c r="E41" s="38">
        <v>0</v>
      </c>
      <c r="F41" s="38">
        <v>0</v>
      </c>
      <c r="G41" s="38">
        <v>0</v>
      </c>
      <c r="H41" s="38">
        <v>1198800</v>
      </c>
      <c r="I41" s="38">
        <v>0</v>
      </c>
      <c r="J41" s="38">
        <v>0</v>
      </c>
      <c r="K41" s="38">
        <v>3996000</v>
      </c>
      <c r="L41" s="38">
        <v>3717000</v>
      </c>
      <c r="M41" s="38">
        <v>0</v>
      </c>
      <c r="N41" s="38">
        <v>0</v>
      </c>
      <c r="O41" s="38">
        <f t="shared" si="5"/>
        <v>21921200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6" t="s">
        <v>59</v>
      </c>
      <c r="B42" s="38">
        <v>-4751000</v>
      </c>
      <c r="C42" s="38">
        <v>-3303000</v>
      </c>
      <c r="D42" s="38">
        <v>-2315250</v>
      </c>
      <c r="E42" s="38">
        <v>0</v>
      </c>
      <c r="F42" s="38">
        <v>0</v>
      </c>
      <c r="G42" s="38">
        <v>0</v>
      </c>
      <c r="H42" s="38">
        <v>-549900</v>
      </c>
      <c r="I42" s="38">
        <v>0</v>
      </c>
      <c r="J42" s="38">
        <v>0</v>
      </c>
      <c r="K42" s="38">
        <v>-3996000</v>
      </c>
      <c r="L42" s="38">
        <v>-3717000</v>
      </c>
      <c r="M42" s="38">
        <v>0</v>
      </c>
      <c r="N42" s="38">
        <v>0</v>
      </c>
      <c r="O42" s="38">
        <f t="shared" si="5"/>
        <v>-18632150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6" t="s">
        <v>60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f t="shared" si="5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6" t="s">
        <v>61</v>
      </c>
      <c r="B44" s="38">
        <v>-181684.71</v>
      </c>
      <c r="C44" s="38">
        <v>-135324.18000000002</v>
      </c>
      <c r="D44" s="38">
        <v>-114408.32000000002</v>
      </c>
      <c r="E44" s="38">
        <v>-36002.58999999999</v>
      </c>
      <c r="F44" s="38">
        <v>-119423.03000000001</v>
      </c>
      <c r="G44" s="38">
        <v>-169569.46999999997</v>
      </c>
      <c r="H44" s="38">
        <v>-32302.32</v>
      </c>
      <c r="I44" s="38">
        <v>-129152.29999999997</v>
      </c>
      <c r="J44" s="38">
        <v>-117737.15999999999</v>
      </c>
      <c r="K44" s="38">
        <v>-154182.68999999997</v>
      </c>
      <c r="L44" s="38">
        <v>-138938.71</v>
      </c>
      <c r="M44" s="38">
        <v>-75219.74</v>
      </c>
      <c r="N44" s="38">
        <v>-39202.96000000001</v>
      </c>
      <c r="O44" s="38">
        <f t="shared" si="5"/>
        <v>-1443148.1799999997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6" t="s">
        <v>62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-364380.48000000004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f t="shared" si="5"/>
        <v>-364380.48000000004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6" t="s">
        <v>63</v>
      </c>
      <c r="B46" s="38">
        <v>0</v>
      </c>
      <c r="C46" s="38">
        <v>0</v>
      </c>
      <c r="D46" s="38">
        <v>-14250.84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f t="shared" si="5"/>
        <v>-14250.84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6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3" t="s">
        <v>64</v>
      </c>
      <c r="B48" s="40">
        <v>1719861.45</v>
      </c>
      <c r="C48" s="40">
        <v>1300885.81</v>
      </c>
      <c r="D48" s="40">
        <v>1036251.29</v>
      </c>
      <c r="E48" s="40">
        <v>318873.97000000003</v>
      </c>
      <c r="F48" s="40">
        <v>1105113.42</v>
      </c>
      <c r="G48" s="40">
        <v>1615162.05</v>
      </c>
      <c r="H48" s="40">
        <v>290021.51</v>
      </c>
      <c r="I48" s="40">
        <v>1224567.9700000002</v>
      </c>
      <c r="J48" s="40">
        <v>1094914.52</v>
      </c>
      <c r="K48" s="40">
        <v>1425545.1800000002</v>
      </c>
      <c r="L48" s="40">
        <v>1315284.52</v>
      </c>
      <c r="M48" s="40">
        <v>769746.75</v>
      </c>
      <c r="N48" s="40">
        <v>372001.6</v>
      </c>
      <c r="O48" s="38">
        <f t="shared" si="5"/>
        <v>13588230.039999997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3" t="s">
        <v>65</v>
      </c>
      <c r="B49" s="40">
        <v>37719.58</v>
      </c>
      <c r="C49" s="40">
        <v>15466.45</v>
      </c>
      <c r="D49" s="40">
        <v>19781.33</v>
      </c>
      <c r="E49" s="40">
        <v>5247.02</v>
      </c>
      <c r="F49" s="40">
        <v>17301.25</v>
      </c>
      <c r="G49" s="40">
        <v>21933.23</v>
      </c>
      <c r="H49" s="40">
        <v>5158.97</v>
      </c>
      <c r="I49" s="40">
        <v>26333.93</v>
      </c>
      <c r="J49" s="40">
        <v>15680.41</v>
      </c>
      <c r="K49" s="40">
        <v>26628.88</v>
      </c>
      <c r="L49" s="40">
        <v>25498.91</v>
      </c>
      <c r="M49" s="40">
        <v>18314.77</v>
      </c>
      <c r="N49" s="40">
        <v>5273.37</v>
      </c>
      <c r="O49" s="38">
        <f t="shared" si="5"/>
        <v>240338.1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3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38"/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8" t="s">
        <v>66</v>
      </c>
      <c r="B51" s="41">
        <f aca="true" t="shared" si="7" ref="B51:N51">+B19+B32</f>
        <v>30740314.780000005</v>
      </c>
      <c r="C51" s="41">
        <f t="shared" si="7"/>
        <v>21795780.099999998</v>
      </c>
      <c r="D51" s="41">
        <f t="shared" si="7"/>
        <v>20972071.43</v>
      </c>
      <c r="E51" s="41">
        <f t="shared" si="7"/>
        <v>5903500.650000001</v>
      </c>
      <c r="F51" s="41">
        <f t="shared" si="7"/>
        <v>19608339.219999995</v>
      </c>
      <c r="G51" s="41">
        <f t="shared" si="7"/>
        <v>28233900.149999995</v>
      </c>
      <c r="H51" s="41">
        <f t="shared" si="7"/>
        <v>5396940.49</v>
      </c>
      <c r="I51" s="41">
        <f t="shared" si="7"/>
        <v>21089267.930000003</v>
      </c>
      <c r="J51" s="41">
        <f t="shared" si="7"/>
        <v>18821777.949999996</v>
      </c>
      <c r="K51" s="41">
        <f t="shared" si="7"/>
        <v>25699843.68</v>
      </c>
      <c r="L51" s="41">
        <f t="shared" si="7"/>
        <v>23541222.630000003</v>
      </c>
      <c r="M51" s="41">
        <f t="shared" si="7"/>
        <v>12951009.720000006</v>
      </c>
      <c r="N51" s="41">
        <f t="shared" si="7"/>
        <v>6398557.779999999</v>
      </c>
      <c r="O51" s="41">
        <f>SUM(B51:N51)</f>
        <v>241152526.51</v>
      </c>
      <c r="P51"/>
      <c r="Q51" s="42"/>
      <c r="R51"/>
      <c r="S51"/>
      <c r="T51"/>
      <c r="U51"/>
      <c r="V51"/>
      <c r="W51"/>
      <c r="X51"/>
      <c r="Y51"/>
      <c r="Z51"/>
    </row>
    <row r="52" spans="1:19" ht="18.75" customHeight="1">
      <c r="A52" s="43" t="s">
        <v>67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20">
        <f t="shared" si="5"/>
        <v>0</v>
      </c>
      <c r="P52"/>
      <c r="Q52"/>
      <c r="R52"/>
      <c r="S52"/>
    </row>
    <row r="53" spans="1:19" ht="18.75" customHeight="1">
      <c r="A53" s="43" t="s">
        <v>68</v>
      </c>
      <c r="B53" s="38">
        <v>-697570.57</v>
      </c>
      <c r="C53" s="38">
        <v>-368833.44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-499730.43</v>
      </c>
      <c r="L53" s="38">
        <v>-497619.52</v>
      </c>
      <c r="M53" s="38">
        <v>0</v>
      </c>
      <c r="N53" s="38">
        <v>0</v>
      </c>
      <c r="O53" s="20">
        <f t="shared" si="5"/>
        <v>-2063753.96</v>
      </c>
      <c r="P53"/>
      <c r="Q53"/>
      <c r="R53"/>
      <c r="S53"/>
    </row>
    <row r="54" spans="1:19" ht="15.75">
      <c r="A54" s="44"/>
      <c r="B54" s="45"/>
      <c r="C54" s="45"/>
      <c r="D54" s="46"/>
      <c r="E54" s="46"/>
      <c r="F54" s="46"/>
      <c r="G54" s="46"/>
      <c r="H54" s="46"/>
      <c r="I54" s="45"/>
      <c r="J54" s="46"/>
      <c r="K54" s="46"/>
      <c r="L54" s="46"/>
      <c r="M54" s="46"/>
      <c r="N54" s="46"/>
      <c r="O54" s="47"/>
      <c r="P54" s="48"/>
      <c r="Q54"/>
      <c r="R54" s="42"/>
      <c r="S54"/>
    </row>
    <row r="55" spans="1:19" ht="12.75" customHeight="1">
      <c r="A55" s="49"/>
      <c r="B55" s="50"/>
      <c r="C55" s="50"/>
      <c r="D55" s="51"/>
      <c r="E55" s="51"/>
      <c r="F55" s="51"/>
      <c r="G55" s="51"/>
      <c r="H55" s="51"/>
      <c r="I55" s="50"/>
      <c r="J55" s="51"/>
      <c r="K55" s="51"/>
      <c r="L55" s="51"/>
      <c r="M55" s="51"/>
      <c r="N55" s="51"/>
      <c r="O55" s="52"/>
      <c r="P55" s="48"/>
      <c r="Q55"/>
      <c r="R55" s="42"/>
      <c r="S55"/>
    </row>
    <row r="56" spans="1:17" ht="1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  <c r="Q56"/>
    </row>
    <row r="57" spans="1:17" ht="18.75" customHeight="1">
      <c r="A57" s="18" t="s">
        <v>69</v>
      </c>
      <c r="B57" s="56">
        <f>SUM('[1]01:28'!B56)</f>
        <v>30740314.72</v>
      </c>
      <c r="C57" s="56">
        <f>SUM('[1]01:28'!C56)</f>
        <v>21795780.08000001</v>
      </c>
      <c r="D57" s="56">
        <f>SUM('[1]01:28'!D56)</f>
        <v>20972071.45</v>
      </c>
      <c r="E57" s="56">
        <f>SUM('[1]01:28'!E56)</f>
        <v>5903500.66</v>
      </c>
      <c r="F57" s="56">
        <f>SUM('[1]01:28'!F56)</f>
        <v>19608339.190000005</v>
      </c>
      <c r="G57" s="56">
        <f>SUM('[1]01:28'!G56)</f>
        <v>28233900.109999996</v>
      </c>
      <c r="H57" s="56">
        <f>SUM('[1]01:28'!H56)</f>
        <v>5396940.500000002</v>
      </c>
      <c r="I57" s="56">
        <f>SUM('[1]01:28'!I56)</f>
        <v>21089267.930000003</v>
      </c>
      <c r="J57" s="56">
        <f>SUM('[1]01:28'!J56)</f>
        <v>18821777.949999996</v>
      </c>
      <c r="K57" s="56">
        <f>SUM('[1]01:28'!K56)</f>
        <v>25699843.610000003</v>
      </c>
      <c r="L57" s="56">
        <f>SUM('[1]01:28'!L56)</f>
        <v>23541222.689999998</v>
      </c>
      <c r="M57" s="56">
        <f>SUM('[1]01:28'!M56)</f>
        <v>12951009.730000004</v>
      </c>
      <c r="N57" s="56">
        <f>SUM('[1]01:28'!N56)</f>
        <v>6398557.83</v>
      </c>
      <c r="O57" s="41">
        <f>SUM(O58:O68)</f>
        <v>241152526.45000002</v>
      </c>
      <c r="Q57"/>
    </row>
    <row r="58" spans="1:18" ht="18.75" customHeight="1">
      <c r="A58" s="23" t="s">
        <v>70</v>
      </c>
      <c r="B58" s="56">
        <v>25147639.76</v>
      </c>
      <c r="C58" s="56">
        <v>15555331.37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41">
        <f>SUM(B58:N58)</f>
        <v>40702971.13</v>
      </c>
      <c r="P58"/>
      <c r="Q58"/>
      <c r="R58" s="42"/>
    </row>
    <row r="59" spans="1:16" ht="18.75" customHeight="1">
      <c r="A59" s="23" t="s">
        <v>71</v>
      </c>
      <c r="B59" s="56">
        <v>5592674.96</v>
      </c>
      <c r="C59" s="56">
        <v>6240448.709999999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41">
        <f aca="true" t="shared" si="8" ref="O59:O68">SUM(B59:N59)</f>
        <v>11833123.669999998</v>
      </c>
      <c r="P59"/>
    </row>
    <row r="60" spans="1:17" ht="18.75" customHeight="1">
      <c r="A60" s="23" t="s">
        <v>72</v>
      </c>
      <c r="B60" s="57">
        <v>0</v>
      </c>
      <c r="C60" s="57">
        <v>0</v>
      </c>
      <c r="D60" s="36">
        <v>20972071.45</v>
      </c>
      <c r="E60" s="57">
        <v>0</v>
      </c>
      <c r="F60" s="57">
        <v>0</v>
      </c>
      <c r="G60" s="57">
        <v>0</v>
      </c>
      <c r="H60" s="56">
        <v>5396940.500000002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36">
        <f t="shared" si="8"/>
        <v>26369011.950000003</v>
      </c>
      <c r="Q60"/>
    </row>
    <row r="61" spans="1:18" ht="18.75" customHeight="1">
      <c r="A61" s="23" t="s">
        <v>73</v>
      </c>
      <c r="B61" s="57">
        <v>0</v>
      </c>
      <c r="C61" s="57">
        <v>0</v>
      </c>
      <c r="D61" s="57">
        <v>0</v>
      </c>
      <c r="E61" s="36">
        <v>5903500.66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41">
        <f t="shared" si="8"/>
        <v>5903500.66</v>
      </c>
      <c r="R61"/>
    </row>
    <row r="62" spans="1:19" ht="18.75" customHeight="1">
      <c r="A62" s="23" t="s">
        <v>74</v>
      </c>
      <c r="B62" s="57">
        <v>0</v>
      </c>
      <c r="C62" s="57">
        <v>0</v>
      </c>
      <c r="D62" s="57">
        <v>0</v>
      </c>
      <c r="E62" s="57">
        <v>0</v>
      </c>
      <c r="F62" s="36">
        <v>19608339.190000005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36">
        <f t="shared" si="8"/>
        <v>19608339.190000005</v>
      </c>
      <c r="S62"/>
    </row>
    <row r="63" spans="1:20" ht="18.75" customHeight="1">
      <c r="A63" s="23" t="s">
        <v>75</v>
      </c>
      <c r="B63" s="57">
        <v>0</v>
      </c>
      <c r="C63" s="57">
        <v>0</v>
      </c>
      <c r="D63" s="57">
        <v>0</v>
      </c>
      <c r="E63" s="57">
        <v>0</v>
      </c>
      <c r="F63" s="57">
        <v>0</v>
      </c>
      <c r="G63" s="56">
        <v>28233900.109999996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41">
        <f t="shared" si="8"/>
        <v>28233900.109999996</v>
      </c>
      <c r="T63"/>
    </row>
    <row r="64" spans="1:21" ht="18.75" customHeight="1">
      <c r="A64" s="23" t="s">
        <v>76</v>
      </c>
      <c r="B64" s="57">
        <v>0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6">
        <v>21089267.930000003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41">
        <f t="shared" si="8"/>
        <v>21089267.930000003</v>
      </c>
      <c r="U64"/>
    </row>
    <row r="65" spans="1:22" ht="18.75" customHeight="1">
      <c r="A65" s="23" t="s">
        <v>77</v>
      </c>
      <c r="B65" s="57">
        <v>0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36">
        <v>18821777.949999996</v>
      </c>
      <c r="K65" s="57">
        <v>0</v>
      </c>
      <c r="L65" s="57">
        <v>0</v>
      </c>
      <c r="M65" s="57">
        <v>0</v>
      </c>
      <c r="N65" s="57">
        <v>0</v>
      </c>
      <c r="O65" s="41">
        <f t="shared" si="8"/>
        <v>18821777.949999996</v>
      </c>
      <c r="V65"/>
    </row>
    <row r="66" spans="1:23" ht="18.75" customHeight="1">
      <c r="A66" s="23" t="s">
        <v>78</v>
      </c>
      <c r="B66" s="57">
        <v>0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36">
        <v>25699843.610000003</v>
      </c>
      <c r="L66" s="36">
        <v>23541222.689999998</v>
      </c>
      <c r="M66" s="57">
        <v>0</v>
      </c>
      <c r="N66" s="57">
        <v>0</v>
      </c>
      <c r="O66" s="41">
        <f t="shared" si="8"/>
        <v>49241066.3</v>
      </c>
      <c r="P66"/>
      <c r="W66"/>
    </row>
    <row r="67" spans="1:25" ht="18.75" customHeight="1">
      <c r="A67" s="23" t="s">
        <v>79</v>
      </c>
      <c r="B67" s="57">
        <v>0</v>
      </c>
      <c r="C67" s="57">
        <v>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36">
        <v>12951009.730000004</v>
      </c>
      <c r="N67" s="57">
        <v>0</v>
      </c>
      <c r="O67" s="41">
        <f t="shared" si="8"/>
        <v>12951009.730000004</v>
      </c>
      <c r="R67"/>
      <c r="Y67"/>
    </row>
    <row r="68" spans="1:26" ht="18.75" customHeight="1">
      <c r="A68" s="44" t="s">
        <v>80</v>
      </c>
      <c r="B68" s="58">
        <v>0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9">
        <v>6398557.83</v>
      </c>
      <c r="O68" s="60">
        <f t="shared" si="8"/>
        <v>6398557.83</v>
      </c>
      <c r="P68"/>
      <c r="S68"/>
      <c r="Z68"/>
    </row>
    <row r="69" spans="1:14" ht="108" customHeight="1">
      <c r="A69" s="61" t="s">
        <v>81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1:14" ht="15.75">
      <c r="A70" s="62" t="s">
        <v>82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97" spans="2:14" ht="13.5">
      <c r="B97"/>
      <c r="C97"/>
      <c r="D97"/>
      <c r="E97"/>
      <c r="F97"/>
      <c r="G97"/>
      <c r="H97"/>
      <c r="I97"/>
      <c r="J97"/>
      <c r="K97"/>
      <c r="L97"/>
      <c r="M97"/>
      <c r="N97"/>
    </row>
    <row r="99" spans="2:14" ht="13.5">
      <c r="B99"/>
      <c r="C99"/>
      <c r="D99"/>
      <c r="E99"/>
      <c r="F99"/>
      <c r="G99"/>
      <c r="H99"/>
      <c r="I99"/>
      <c r="J99"/>
      <c r="K99"/>
      <c r="L99"/>
      <c r="M99"/>
      <c r="N99"/>
    </row>
  </sheetData>
  <sheetProtection/>
  <mergeCells count="7">
    <mergeCell ref="A70:N70"/>
    <mergeCell ref="A1:O1"/>
    <mergeCell ref="A2:O2"/>
    <mergeCell ref="A4:A6"/>
    <mergeCell ref="B4:N4"/>
    <mergeCell ref="O4:O6"/>
    <mergeCell ref="A69:N69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2022-03-08T22:18:41Z</dcterms:created>
  <dcterms:modified xsi:type="dcterms:W3CDTF">2022-03-08T22:23:52Z</dcterms:modified>
  <cp:category/>
  <cp:version/>
  <cp:contentType/>
  <cp:contentStatus/>
</cp:coreProperties>
</file>