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<sst xmlns="http://schemas.openxmlformats.org/spreadsheetml/2006/main" count="85" uniqueCount="82">
  <si>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</si>
  <si>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</si>
  <si>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</si>
  <si>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</si>
  <si>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</si>
  <si>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</si>
  <si>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</si>
  <si>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</si>
  <si>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</si>
  <si>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</si>
  <si>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</si>
  <si>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</si>
  <si>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</si>
  <si>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</si>
  <si>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</si>
  <si>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</si>
  <si>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</si>
  <si>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</si>
  <si>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</si>
  <si>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</si>
  <si>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</si>
  <si>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</si>
  <si>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</si>
  <si>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</si>
  <si>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</si>
  <si>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</si>
  <si>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</si>
  <si>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</si>
  <si>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</si>
  <si>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</si>
  <si>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</si>
  <si>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</si>
  <si>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</si>
  <si>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</si>
  <si>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</si>
  <si>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</si>
  <si>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</si>
  <si>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</si>
  <si>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</si>
  <si>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</si>
  <si>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</si>
  <si>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</si>
  <si>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</si>
  <si>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</si>
  <si>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</si>
  <si>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</si>
  <si>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</si>
  <si>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</si>
  <si>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</si>
  <si>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</si>
  <si>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</si>
  <si>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</si>
  <si>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</si>
  <si>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</si>
  <si>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</si>
  <si>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</si>
  <si>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</si>
  <si>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</si>
  <si>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</si>
  <si>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</si>
  <si>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</si>
  <si>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</si>
  <si>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</si>
  <si>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</si>
  <si>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</si>
  <si>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</si>
  <si>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</si>
  <si>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</si>
  <si>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26/02/22 - VENCIMENTO 08/03/22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</si>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</sst>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246795</v>
      </c>
      <c r="C7" s="9">
        <f t="shared" si="0"/>
        <v>167111</v>
      </c>
      <c r="D7" s="9">
        <f t="shared" si="0"/>
        <v>180192</v>
      </c>
      <c r="E7" s="9">
        <f t="shared" si="0"/>
        <v>39902</v>
      </c>
      <c r="F7" s="9">
        <f t="shared" si="0"/>
        <v>139082</v>
      </c>
      <c r="G7" s="9">
        <f t="shared" si="0"/>
        <v>205114</v>
      </c>
      <c r="H7" s="9">
        <f t="shared" si="0"/>
        <v>26473</v>
      </c>
      <c r="I7" s="9">
        <f t="shared" si="0"/>
        <v>164006</v>
      </c>
      <c r="J7" s="9">
        <f t="shared" si="0"/>
        <v>146199</v>
      </c>
      <c r="K7" s="9">
        <f t="shared" si="0"/>
        <v>227467</v>
      </c>
      <c r="L7" s="9">
        <f t="shared" si="0"/>
        <v>171424</v>
      </c>
      <c r="M7" s="9">
        <f t="shared" si="0"/>
        <v>71277</v>
      </c>
      <c r="N7" s="9">
        <f t="shared" si="0"/>
        <v>43785</v>
      </c>
      <c r="O7" s="9">
        <f t="shared" si="0"/>
        <v>1828827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14153</v>
      </c>
      <c r="C8" s="11">
        <f t="shared" si="1"/>
        <v>13949</v>
      </c>
      <c r="D8" s="11">
        <f t="shared" si="1"/>
        <v>10791</v>
      </c>
      <c r="E8" s="11">
        <f t="shared" si="1"/>
        <v>1855</v>
      </c>
      <c r="F8" s="11">
        <f t="shared" si="1"/>
        <v>7913</v>
      </c>
      <c r="G8" s="11">
        <f t="shared" si="1"/>
        <v>11117</v>
      </c>
      <c r="H8" s="11">
        <f t="shared" si="1"/>
        <v>1829</v>
      </c>
      <c r="I8" s="11">
        <f t="shared" si="1"/>
        <v>13442</v>
      </c>
      <c r="J8" s="11">
        <f t="shared" si="1"/>
        <v>10769</v>
      </c>
      <c r="K8" s="11">
        <f t="shared" si="1"/>
        <v>9794</v>
      </c>
      <c r="L8" s="11">
        <f t="shared" si="1"/>
        <v>7682</v>
      </c>
      <c r="M8" s="11">
        <f t="shared" si="1"/>
        <v>3917</v>
      </c>
      <c r="N8" s="11">
        <f t="shared" si="1"/>
        <v>3284</v>
      </c>
      <c r="O8" s="11">
        <f t="shared" si="1"/>
        <v>110495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14153</v>
      </c>
      <c r="C9" s="11">
        <v>13949</v>
      </c>
      <c r="D9" s="11">
        <v>10791</v>
      </c>
      <c r="E9" s="11">
        <v>1855</v>
      </c>
      <c r="F9" s="11">
        <v>7913</v>
      </c>
      <c r="G9" s="11">
        <v>11117</v>
      </c>
      <c r="H9" s="11">
        <v>1829</v>
      </c>
      <c r="I9" s="11">
        <v>13438</v>
      </c>
      <c r="J9" s="11">
        <v>10769</v>
      </c>
      <c r="K9" s="11">
        <v>9788</v>
      </c>
      <c r="L9" s="11">
        <v>7682</v>
      </c>
      <c r="M9" s="11">
        <v>3914</v>
      </c>
      <c r="N9" s="11">
        <v>3274</v>
      </c>
      <c r="O9" s="11">
        <f>SUM(B9:N9)</f>
        <v>110472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6</v>
      </c>
      <c r="L10" s="13">
        <v>0</v>
      </c>
      <c r="M10" s="13">
        <v>3</v>
      </c>
      <c r="N10" s="13">
        <v>10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232642</v>
      </c>
      <c r="C11" s="13">
        <v>153162</v>
      </c>
      <c r="D11" s="13">
        <v>169401</v>
      </c>
      <c r="E11" s="13">
        <v>38047</v>
      </c>
      <c r="F11" s="13">
        <v>131169</v>
      </c>
      <c r="G11" s="13">
        <v>193997</v>
      </c>
      <c r="H11" s="13">
        <v>24644</v>
      </c>
      <c r="I11" s="13">
        <v>150564</v>
      </c>
      <c r="J11" s="13">
        <v>135430</v>
      </c>
      <c r="K11" s="13">
        <v>217673</v>
      </c>
      <c r="L11" s="13">
        <v>163742</v>
      </c>
      <c r="M11" s="13">
        <v>67360</v>
      </c>
      <c r="N11" s="13">
        <v>40501</v>
      </c>
      <c r="O11" s="11">
        <f>SUM(B11:N11)</f>
        <v>1718332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1.227123207204229</v>
      </c>
      <c r="C16" s="19">
        <v>1.27816707753813</v>
      </c>
      <c r="D16" s="19">
        <v>1.298673125161071</v>
      </c>
      <c r="E16" s="19">
        <v>0.975179076529383</v>
      </c>
      <c r="F16" s="19">
        <v>1.347716583709735</v>
      </c>
      <c r="G16" s="19">
        <v>1.522350251421405</v>
      </c>
      <c r="H16" s="19">
        <v>1.907652683641861</v>
      </c>
      <c r="I16" s="19">
        <v>1.234303949369676</v>
      </c>
      <c r="J16" s="19">
        <v>1.326808868543917</v>
      </c>
      <c r="K16" s="19">
        <v>1.184978894747161</v>
      </c>
      <c r="L16" s="19">
        <v>1.25486248101709</v>
      </c>
      <c r="M16" s="19">
        <v>1.268228805702739</v>
      </c>
      <c r="N16" s="19">
        <v>1.164594682991453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 aca="true" t="shared" si="2" ref="B18:O18">SUM(B19:B29)</f>
        <v>858925.79</v>
      </c>
      <c r="C18" s="24">
        <f t="shared" si="2"/>
        <v>611309.5000000001</v>
      </c>
      <c r="D18" s="24">
        <f t="shared" si="2"/>
        <v>569001.5499999999</v>
      </c>
      <c r="E18" s="24">
        <f t="shared" si="2"/>
        <v>168589.77000000002</v>
      </c>
      <c r="F18" s="24">
        <f t="shared" si="2"/>
        <v>529705.24</v>
      </c>
      <c r="G18" s="24">
        <f t="shared" si="2"/>
        <v>751304.1000000001</v>
      </c>
      <c r="H18" s="24">
        <f t="shared" si="2"/>
        <v>156626.08999999997</v>
      </c>
      <c r="I18" s="24">
        <f t="shared" si="2"/>
        <v>589415.87</v>
      </c>
      <c r="J18" s="24">
        <f t="shared" si="2"/>
        <v>545022.8300000001</v>
      </c>
      <c r="K18" s="24">
        <f t="shared" si="2"/>
        <v>732666.77</v>
      </c>
      <c r="L18" s="24">
        <f t="shared" si="2"/>
        <v>672594.4200000002</v>
      </c>
      <c r="M18" s="24">
        <f t="shared" si="2"/>
        <v>330697.02</v>
      </c>
      <c r="N18" s="24">
        <f t="shared" si="2"/>
        <v>166385.81999999998</v>
      </c>
      <c r="O18" s="24">
        <f t="shared" si="2"/>
        <v>6682244.769999999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623379.49</v>
      </c>
      <c r="C19" s="30">
        <f t="shared" si="3"/>
        <v>436059.44</v>
      </c>
      <c r="D19" s="30">
        <f t="shared" si="3"/>
        <v>412351.37</v>
      </c>
      <c r="E19" s="30">
        <f t="shared" si="3"/>
        <v>155996.87</v>
      </c>
      <c r="F19" s="30">
        <f t="shared" si="3"/>
        <v>368915.01</v>
      </c>
      <c r="G19" s="30">
        <f t="shared" si="3"/>
        <v>447640.79</v>
      </c>
      <c r="H19" s="30">
        <f t="shared" si="3"/>
        <v>77571.18</v>
      </c>
      <c r="I19" s="30">
        <f t="shared" si="3"/>
        <v>424939.55</v>
      </c>
      <c r="J19" s="30">
        <f t="shared" si="3"/>
        <v>380994.59</v>
      </c>
      <c r="K19" s="30">
        <f t="shared" si="3"/>
        <v>560319.46</v>
      </c>
      <c r="L19" s="30">
        <f t="shared" si="3"/>
        <v>480810.04</v>
      </c>
      <c r="M19" s="30">
        <f t="shared" si="3"/>
        <v>230688.01</v>
      </c>
      <c r="N19" s="30">
        <f t="shared" si="3"/>
        <v>128005.45</v>
      </c>
      <c r="O19" s="30">
        <f>SUM(B19:N19)</f>
        <v>4727671.249999999</v>
      </c>
    </row>
    <row r="20" spans="1:23" ht="18.75" customHeight="1">
      <c r="A20" s="26" t="s">
        <v>35</v>
      </c>
      <c r="B20" s="30">
        <f>IF(B16&lt;&gt;0,ROUND((B16-1)*B19,2),0)</f>
        <v>141583.95</v>
      </c>
      <c r="C20" s="30">
        <f aca="true" t="shared" si="4" ref="C20:N20">IF(C16&lt;&gt;0,ROUND((C16-1)*C19,2),0)</f>
        <v>121297.38</v>
      </c>
      <c r="D20" s="30">
        <f t="shared" si="4"/>
        <v>123158.27</v>
      </c>
      <c r="E20" s="30">
        <f t="shared" si="4"/>
        <v>-3871.99</v>
      </c>
      <c r="F20" s="30">
        <f t="shared" si="4"/>
        <v>128277.87</v>
      </c>
      <c r="G20" s="30">
        <f t="shared" si="4"/>
        <v>233825.28</v>
      </c>
      <c r="H20" s="30">
        <f t="shared" si="4"/>
        <v>70407.69</v>
      </c>
      <c r="I20" s="30">
        <f t="shared" si="4"/>
        <v>99565.01</v>
      </c>
      <c r="J20" s="30">
        <f t="shared" si="4"/>
        <v>124512.41</v>
      </c>
      <c r="K20" s="30">
        <f t="shared" si="4"/>
        <v>103647.27</v>
      </c>
      <c r="L20" s="30">
        <f t="shared" si="4"/>
        <v>122540.44</v>
      </c>
      <c r="M20" s="30">
        <f t="shared" si="4"/>
        <v>61877.17</v>
      </c>
      <c r="N20" s="30">
        <f t="shared" si="4"/>
        <v>21069.02</v>
      </c>
      <c r="O20" s="30">
        <f aca="true" t="shared" si="5" ref="O19:O29">SUM(B20:N20)</f>
        <v>1347889.7699999998</v>
      </c>
      <c r="W20" s="62"/>
    </row>
    <row r="21" spans="1:15" ht="18.75" customHeight="1">
      <c r="A21" s="26" t="s">
        <v>36</v>
      </c>
      <c r="B21" s="30">
        <v>35925.02</v>
      </c>
      <c r="C21" s="30">
        <v>27935.81</v>
      </c>
      <c r="D21" s="30">
        <v>17007.44</v>
      </c>
      <c r="E21" s="30">
        <v>6794.92</v>
      </c>
      <c r="F21" s="30">
        <v>17191.65</v>
      </c>
      <c r="G21" s="30">
        <v>29326.37</v>
      </c>
      <c r="H21" s="30">
        <v>3649.85</v>
      </c>
      <c r="I21" s="30">
        <v>25943.53</v>
      </c>
      <c r="J21" s="30">
        <v>22885.99</v>
      </c>
      <c r="K21" s="30">
        <v>29116.34</v>
      </c>
      <c r="L21" s="30">
        <v>30217.55</v>
      </c>
      <c r="M21" s="30">
        <v>14256.44</v>
      </c>
      <c r="N21" s="30">
        <v>7687.46</v>
      </c>
      <c r="O21" s="30">
        <f t="shared" si="5"/>
        <v>267938.37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1261.51</v>
      </c>
      <c r="C24" s="30">
        <v>922.37</v>
      </c>
      <c r="D24" s="30">
        <v>847.86</v>
      </c>
      <c r="E24" s="30">
        <v>251.79</v>
      </c>
      <c r="F24" s="30">
        <v>791.33</v>
      </c>
      <c r="G24" s="30">
        <v>1117.63</v>
      </c>
      <c r="H24" s="30">
        <v>233.8</v>
      </c>
      <c r="I24" s="30">
        <v>865.84</v>
      </c>
      <c r="J24" s="30">
        <v>817.03</v>
      </c>
      <c r="K24" s="30">
        <v>1089.37</v>
      </c>
      <c r="L24" s="30">
        <v>996.88</v>
      </c>
      <c r="M24" s="30">
        <v>477.88</v>
      </c>
      <c r="N24" s="30">
        <v>249.24</v>
      </c>
      <c r="O24" s="30">
        <f t="shared" si="5"/>
        <v>9922.529999999997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+B32+B34+B47+B48+B51-B52</f>
        <v>-806797.8599999999</v>
      </c>
      <c r="C31" s="30">
        <f>+C32+C34+C47+C48+C51-C52</f>
        <v>-590510.24</v>
      </c>
      <c r="D31" s="30">
        <f t="shared" si="6"/>
        <v>-333954.2</v>
      </c>
      <c r="E31" s="30">
        <f t="shared" si="6"/>
        <v>-9562.1</v>
      </c>
      <c r="F31" s="30">
        <f t="shared" si="6"/>
        <v>-39217.52</v>
      </c>
      <c r="G31" s="30">
        <f t="shared" si="6"/>
        <v>-55129.54</v>
      </c>
      <c r="H31" s="30">
        <f t="shared" si="6"/>
        <v>-87201.95</v>
      </c>
      <c r="I31" s="30">
        <f t="shared" si="6"/>
        <v>-63941.84</v>
      </c>
      <c r="J31" s="30">
        <f t="shared" si="6"/>
        <v>-51926.79</v>
      </c>
      <c r="K31" s="30">
        <f t="shared" si="6"/>
        <v>-696975.7499999998</v>
      </c>
      <c r="L31" s="30">
        <f t="shared" si="6"/>
        <v>-637065.1200000001</v>
      </c>
      <c r="M31" s="30">
        <f t="shared" si="6"/>
        <v>-19878.94</v>
      </c>
      <c r="N31" s="30">
        <f t="shared" si="6"/>
        <v>-15791.43</v>
      </c>
      <c r="O31" s="30">
        <f t="shared" si="6"/>
        <v>-3407953.280000001</v>
      </c>
    </row>
    <row r="32" spans="1:15" ht="18.75" customHeight="1">
      <c r="A32" s="26" t="s">
        <v>40</v>
      </c>
      <c r="B32" s="31">
        <f>+B33</f>
        <v>-62273.2</v>
      </c>
      <c r="C32" s="31">
        <f>+C33</f>
        <v>-61375.6</v>
      </c>
      <c r="D32" s="31">
        <f aca="true" t="shared" si="7" ref="D32:O32">+D33</f>
        <v>-47480.4</v>
      </c>
      <c r="E32" s="31">
        <f t="shared" si="7"/>
        <v>-8162</v>
      </c>
      <c r="F32" s="31">
        <f t="shared" si="7"/>
        <v>-34817.2</v>
      </c>
      <c r="G32" s="31">
        <f t="shared" si="7"/>
        <v>-48914.8</v>
      </c>
      <c r="H32" s="31">
        <f t="shared" si="7"/>
        <v>-8047.6</v>
      </c>
      <c r="I32" s="31">
        <f t="shared" si="7"/>
        <v>-59127.2</v>
      </c>
      <c r="J32" s="31">
        <f t="shared" si="7"/>
        <v>-47383.6</v>
      </c>
      <c r="K32" s="31">
        <f t="shared" si="7"/>
        <v>-43067.2</v>
      </c>
      <c r="L32" s="31">
        <f t="shared" si="7"/>
        <v>-33800.8</v>
      </c>
      <c r="M32" s="31">
        <f t="shared" si="7"/>
        <v>-17221.6</v>
      </c>
      <c r="N32" s="31">
        <f t="shared" si="7"/>
        <v>-14405.6</v>
      </c>
      <c r="O32" s="31">
        <f t="shared" si="7"/>
        <v>-486076.7999999999</v>
      </c>
    </row>
    <row r="33" spans="1:26" ht="18.75" customHeight="1">
      <c r="A33" s="27" t="s">
        <v>41</v>
      </c>
      <c r="B33" s="16">
        <f>ROUND((-B9)*$G$3,2)</f>
        <v>-62273.2</v>
      </c>
      <c r="C33" s="16">
        <f aca="true" t="shared" si="8" ref="C33:N33">ROUND((-C9)*$G$3,2)</f>
        <v>-61375.6</v>
      </c>
      <c r="D33" s="16">
        <f t="shared" si="8"/>
        <v>-47480.4</v>
      </c>
      <c r="E33" s="16">
        <f t="shared" si="8"/>
        <v>-8162</v>
      </c>
      <c r="F33" s="16">
        <f t="shared" si="8"/>
        <v>-34817.2</v>
      </c>
      <c r="G33" s="16">
        <f t="shared" si="8"/>
        <v>-48914.8</v>
      </c>
      <c r="H33" s="16">
        <f t="shared" si="8"/>
        <v>-8047.6</v>
      </c>
      <c r="I33" s="16">
        <f t="shared" si="8"/>
        <v>-59127.2</v>
      </c>
      <c r="J33" s="16">
        <f t="shared" si="8"/>
        <v>-47383.6</v>
      </c>
      <c r="K33" s="16">
        <f t="shared" si="8"/>
        <v>-43067.2</v>
      </c>
      <c r="L33" s="16">
        <f t="shared" si="8"/>
        <v>-33800.8</v>
      </c>
      <c r="M33" s="16">
        <f t="shared" si="8"/>
        <v>-17221.6</v>
      </c>
      <c r="N33" s="16">
        <f t="shared" si="8"/>
        <v>-14405.6</v>
      </c>
      <c r="O33" s="32">
        <f aca="true" t="shared" si="9" ref="O33:O52">SUM(B33:N33)</f>
        <v>-486076.7999999999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SUM(B35:B45)</f>
        <v>-7014.8</v>
      </c>
      <c r="C34" s="31">
        <f aca="true" t="shared" si="10" ref="C34:O34">SUM(C35:C45)</f>
        <v>-5128.95</v>
      </c>
      <c r="D34" s="31">
        <f t="shared" si="10"/>
        <v>-7423.860000000001</v>
      </c>
      <c r="E34" s="31">
        <f t="shared" si="10"/>
        <v>-1400.1</v>
      </c>
      <c r="F34" s="31">
        <f t="shared" si="10"/>
        <v>-4400.32</v>
      </c>
      <c r="G34" s="31">
        <f t="shared" si="10"/>
        <v>-6214.74</v>
      </c>
      <c r="H34" s="31">
        <f t="shared" si="10"/>
        <v>-23701.449999999997</v>
      </c>
      <c r="I34" s="31">
        <f t="shared" si="10"/>
        <v>-4814.64</v>
      </c>
      <c r="J34" s="31">
        <f t="shared" si="10"/>
        <v>-4543.19</v>
      </c>
      <c r="K34" s="31">
        <f t="shared" si="10"/>
        <v>-6057.58</v>
      </c>
      <c r="L34" s="31">
        <f t="shared" si="10"/>
        <v>-5543.26</v>
      </c>
      <c r="M34" s="31">
        <f t="shared" si="10"/>
        <v>-2657.34</v>
      </c>
      <c r="N34" s="31">
        <f t="shared" si="10"/>
        <v>-1385.83</v>
      </c>
      <c r="O34" s="31">
        <f t="shared" si="10"/>
        <v>-80286.06000000001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-7467.12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-7467.12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-7014.8</v>
      </c>
      <c r="C43" s="33">
        <v>-5128.95</v>
      </c>
      <c r="D43" s="33">
        <v>-4714.63</v>
      </c>
      <c r="E43" s="33">
        <v>-1400.1</v>
      </c>
      <c r="F43" s="33">
        <v>-4400.32</v>
      </c>
      <c r="G43" s="33">
        <v>-6214.74</v>
      </c>
      <c r="H43" s="33">
        <v>-1300.09</v>
      </c>
      <c r="I43" s="33">
        <v>-4814.64</v>
      </c>
      <c r="J43" s="33">
        <v>-4543.19</v>
      </c>
      <c r="K43" s="33">
        <v>-6057.58</v>
      </c>
      <c r="L43" s="33">
        <v>-5543.26</v>
      </c>
      <c r="M43" s="33">
        <v>-2657.34</v>
      </c>
      <c r="N43" s="33">
        <v>-1385.83</v>
      </c>
      <c r="O43" s="33">
        <f t="shared" si="9"/>
        <v>-55175.470000000016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-14934.24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-14934.24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-2709.23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-2709.23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-746.71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-746.71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+B18+B31</f>
        <v>52127.93000000017</v>
      </c>
      <c r="C50" s="36">
        <f t="shared" si="11"/>
        <v>20799.260000000126</v>
      </c>
      <c r="D50" s="36">
        <f t="shared" si="11"/>
        <v>235047.34999999992</v>
      </c>
      <c r="E50" s="36">
        <f t="shared" si="11"/>
        <v>159027.67</v>
      </c>
      <c r="F50" s="36">
        <f t="shared" si="11"/>
        <v>490487.72</v>
      </c>
      <c r="G50" s="36">
        <f t="shared" si="11"/>
        <v>696174.56</v>
      </c>
      <c r="H50" s="36">
        <f t="shared" si="11"/>
        <v>69424.13999999997</v>
      </c>
      <c r="I50" s="36">
        <f t="shared" si="11"/>
        <v>525474.03</v>
      </c>
      <c r="J50" s="36">
        <f t="shared" si="11"/>
        <v>493096.0400000001</v>
      </c>
      <c r="K50" s="36">
        <f t="shared" si="11"/>
        <v>35691.02000000025</v>
      </c>
      <c r="L50" s="36">
        <f t="shared" si="11"/>
        <v>35529.30000000005</v>
      </c>
      <c r="M50" s="36">
        <f t="shared" si="11"/>
        <v>310818.08</v>
      </c>
      <c r="N50" s="36">
        <f t="shared" si="11"/>
        <v>150594.38999999998</v>
      </c>
      <c r="O50" s="36">
        <f>SUM(B50:N50)</f>
        <v>3274291.4900000007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-2552010.55</v>
      </c>
      <c r="C51" s="33">
        <v>-1710222.63</v>
      </c>
      <c r="D51" s="33">
        <v>-279049.94</v>
      </c>
      <c r="E51" s="33">
        <v>0</v>
      </c>
      <c r="F51" s="33">
        <v>0</v>
      </c>
      <c r="G51" s="33">
        <v>0</v>
      </c>
      <c r="H51" s="33">
        <v>-54706.19</v>
      </c>
      <c r="I51" s="33">
        <v>0</v>
      </c>
      <c r="J51" s="33">
        <v>0</v>
      </c>
      <c r="K51" s="33">
        <v>-2159258.02</v>
      </c>
      <c r="L51" s="33">
        <v>-2014721.08</v>
      </c>
      <c r="M51" s="33">
        <v>0</v>
      </c>
      <c r="N51" s="33">
        <v>0</v>
      </c>
      <c r="O51" s="16">
        <f t="shared" si="9"/>
        <v>-8769968.41</v>
      </c>
      <c r="P51"/>
      <c r="Q51"/>
      <c r="R51"/>
      <c r="S51"/>
    </row>
    <row r="52" spans="1:19" ht="18.75" customHeight="1">
      <c r="A52" s="37" t="s">
        <v>54</v>
      </c>
      <c r="B52" s="33">
        <v>-1814500.69</v>
      </c>
      <c r="C52" s="33">
        <v>-1186216.94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-1511407.05</v>
      </c>
      <c r="L52" s="33">
        <v>-1417000.02</v>
      </c>
      <c r="M52" s="33">
        <v>0</v>
      </c>
      <c r="N52" s="33">
        <v>0</v>
      </c>
      <c r="O52" s="16">
        <f t="shared" si="9"/>
        <v>-5929124.699999999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52127.93</v>
      </c>
      <c r="C56" s="51">
        <f t="shared" si="12"/>
        <v>20799.26</v>
      </c>
      <c r="D56" s="51">
        <f t="shared" si="12"/>
        <v>235047.36</v>
      </c>
      <c r="E56" s="51">
        <f t="shared" si="12"/>
        <v>159027.67</v>
      </c>
      <c r="F56" s="51">
        <f t="shared" si="12"/>
        <v>490487.71</v>
      </c>
      <c r="G56" s="51">
        <f t="shared" si="12"/>
        <v>696174.56</v>
      </c>
      <c r="H56" s="51">
        <f t="shared" si="12"/>
        <v>69424.15</v>
      </c>
      <c r="I56" s="51">
        <f t="shared" si="12"/>
        <v>525474.03</v>
      </c>
      <c r="J56" s="51">
        <f t="shared" si="12"/>
        <v>493096.04</v>
      </c>
      <c r="K56" s="51">
        <f t="shared" si="12"/>
        <v>35691.03</v>
      </c>
      <c r="L56" s="51">
        <f t="shared" si="12"/>
        <v>35529.29</v>
      </c>
      <c r="M56" s="51">
        <f t="shared" si="12"/>
        <v>310818.08</v>
      </c>
      <c r="N56" s="51">
        <f t="shared" si="12"/>
        <v>150594.38</v>
      </c>
      <c r="O56" s="36">
        <f t="shared" si="12"/>
        <v>3274291.4899999998</v>
      </c>
      <c r="Q56"/>
    </row>
    <row r="57" spans="1:18" ht="18.75" customHeight="1">
      <c r="A57" s="26" t="s">
        <v>56</v>
      </c>
      <c r="B57" s="51">
        <v>52127.93</v>
      </c>
      <c r="C57" s="51">
        <v>20799.26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72927.19</v>
      </c>
      <c r="P57"/>
      <c r="Q57"/>
      <c r="R57" s="43"/>
    </row>
    <row r="58" spans="1:16" ht="18.75" customHeight="1">
      <c r="A58" s="26" t="s">
        <v>57</v>
      </c>
      <c r="B58" s="51">
        <v>0</v>
      </c>
      <c r="C58" s="51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0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235047.36</v>
      </c>
      <c r="E59" s="52">
        <v>0</v>
      </c>
      <c r="F59" s="52">
        <v>0</v>
      </c>
      <c r="G59" s="52">
        <v>0</v>
      </c>
      <c r="H59" s="51">
        <v>69424.15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304471.51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159027.67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159027.67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490487.71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490487.71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696174.56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696174.56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525474.03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525474.03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493096.04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493096.04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35691.03</v>
      </c>
      <c r="L65" s="31">
        <v>35529.29</v>
      </c>
      <c r="M65" s="52">
        <v>0</v>
      </c>
      <c r="N65" s="52">
        <v>0</v>
      </c>
      <c r="O65" s="36">
        <f t="shared" si="13"/>
        <v>71220.32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310818.08</v>
      </c>
      <c r="N66" s="52">
        <v>0</v>
      </c>
      <c r="O66" s="36">
        <f t="shared" si="13"/>
        <v>310818.08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150594.38</v>
      </c>
      <c r="O67" s="55">
        <f t="shared" si="13"/>
        <v>150594.38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2022-03-08T21:46:19Z</dcterms:modified>
  <cp:category/>
  <cp:version/>
  <cp:contentType/>
  <cp:contentStatus/>
</cp:coreProperties>
</file>