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<sst xmlns="http://schemas.openxmlformats.org/spreadsheetml/2006/main" count="78" uniqueCount="77">
  <si>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</si>
  <si>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</si>
  <si>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</si>
  <si>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</si>
  <si>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</si>
  <si>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</si>
  <si>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</si>
  <si>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</si>
  <si>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</si>
  <si>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</si>
  <si>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</si>
  <si>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</si>
  <si>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</si>
  <si>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</si>
  <si>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</si>
  <si>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</si>
  <si>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</si>
  <si>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</si>
  <si>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</si>
  <si>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</si>
  <si>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</si>
  <si>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</si>
  <si>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</si>
  <si>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</si>
  <si>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</si>
  <si>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</si>
  <si>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</si>
  <si>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</si>
  <si>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</si>
  <si>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</si>
  <si>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</si>
  <si>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</si>
  <si>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</si>
  <si>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</si>
  <si>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</si>
  <si>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</si>
  <si>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</si>
  <si>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</si>
  <si>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</si>
  <si>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</si>
  <si>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</si>
  <si>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</si>
  <si>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</si>
  <si>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</si>
  <si>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</si>
  <si>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</si>
  <si>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</si>
  <si>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</si>
  <si>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</si>
  <si>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</si>
  <si>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</si>
  <si>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</si>
  <si>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</si>
  <si>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</si>
  <si>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</si>
  <si>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</si>
  <si>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</si>
  <si>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</si>
  <si>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</si>
  <si>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</si>
  <si>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</si>
  <si>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</si>
  <si>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</si>
  <si>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</si>
  <si>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</si>
  <si>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</si>
  <si>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</si>
  <si>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</si>
  <si>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</si>
  <si>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28/02/22 - VENCIMENTO 08/03/22</t>
  </si>
  <si>
    <t>2.1 Tarifa de Remuneração por Passageiro Transportado Combustível</t>
  </si>
  <si>
    <t>4.10. Remuneração Comunicação de Dados por Chip</t>
  </si>
  <si>
    <t>4.9. Remuneração Manutenção de Validadores</t>
  </si>
  <si>
    <t>4.8. Remuneração SMGO</t>
  </si>
  <si>
    <t>5.2.10. Desconto do Saldo Remanescente de Investimento em SMGO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</si>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</sst>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175639</v>
      </c>
      <c r="C7" s="46">
        <f t="shared" si="0"/>
        <v>143931</v>
      </c>
      <c r="D7" s="46">
        <f t="shared" si="0"/>
        <v>199881</v>
      </c>
      <c r="E7" s="46">
        <f t="shared" si="0"/>
        <v>100072</v>
      </c>
      <c r="F7" s="46">
        <f t="shared" si="0"/>
        <v>129156</v>
      </c>
      <c r="G7" s="46">
        <f t="shared" si="0"/>
        <v>145524</v>
      </c>
      <c r="H7" s="46">
        <f t="shared" si="0"/>
        <v>165441</v>
      </c>
      <c r="I7" s="46">
        <f t="shared" si="0"/>
        <v>216114</v>
      </c>
      <c r="J7" s="46">
        <f t="shared" si="0"/>
        <v>54456</v>
      </c>
      <c r="K7" s="46">
        <f t="shared" si="0"/>
        <v>1330214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13364</v>
      </c>
      <c r="C8" s="44">
        <f t="shared" si="1"/>
        <v>13072</v>
      </c>
      <c r="D8" s="44">
        <f t="shared" si="1"/>
        <v>14768</v>
      </c>
      <c r="E8" s="44">
        <f t="shared" si="1"/>
        <v>8363</v>
      </c>
      <c r="F8" s="44">
        <f t="shared" si="1"/>
        <v>10336</v>
      </c>
      <c r="G8" s="44">
        <f t="shared" si="1"/>
        <v>6716</v>
      </c>
      <c r="H8" s="44">
        <f t="shared" si="1"/>
        <v>5870</v>
      </c>
      <c r="I8" s="44">
        <f t="shared" si="1"/>
        <v>14052</v>
      </c>
      <c r="J8" s="44">
        <f t="shared" si="1"/>
        <v>1918</v>
      </c>
      <c r="K8" s="37">
        <f>SUM(B8:J8)</f>
        <v>88459</v>
      </c>
      <c r="L8"/>
      <c r="M8"/>
      <c r="N8"/>
    </row>
    <row r="9" spans="1:14" ht="16.5" customHeight="1">
      <c r="A9" s="22" t="s">
        <v>33</v>
      </c>
      <c r="B9" s="44">
        <v>13343</v>
      </c>
      <c r="C9" s="44">
        <v>13071</v>
      </c>
      <c r="D9" s="44">
        <v>14766</v>
      </c>
      <c r="E9" s="44">
        <v>8313</v>
      </c>
      <c r="F9" s="44">
        <v>10322</v>
      </c>
      <c r="G9" s="44">
        <v>6715</v>
      </c>
      <c r="H9" s="44">
        <v>5870</v>
      </c>
      <c r="I9" s="44">
        <v>14007</v>
      </c>
      <c r="J9" s="44">
        <v>1918</v>
      </c>
      <c r="K9" s="37">
        <f>SUM(B9:J9)</f>
        <v>88325</v>
      </c>
      <c r="L9"/>
      <c r="M9"/>
      <c r="N9"/>
    </row>
    <row r="10" spans="1:14" ht="16.5" customHeight="1">
      <c r="A10" s="22" t="s">
        <v>32</v>
      </c>
      <c r="B10" s="44">
        <v>21</v>
      </c>
      <c r="C10" s="44">
        <v>1</v>
      </c>
      <c r="D10" s="44">
        <v>2</v>
      </c>
      <c r="E10" s="44">
        <v>50</v>
      </c>
      <c r="F10" s="44">
        <v>14</v>
      </c>
      <c r="G10" s="44">
        <v>1</v>
      </c>
      <c r="H10" s="44">
        <v>0</v>
      </c>
      <c r="I10" s="44">
        <v>45</v>
      </c>
      <c r="J10" s="44">
        <v>0</v>
      </c>
      <c r="K10" s="37">
        <f>SUM(B10:J10)</f>
        <v>134</v>
      </c>
      <c r="L10"/>
      <c r="M10"/>
      <c r="N10"/>
    </row>
    <row r="11" spans="1:14" ht="16.5" customHeight="1">
      <c r="A11" s="43" t="s">
        <v>31</v>
      </c>
      <c r="B11" s="42">
        <v>162275</v>
      </c>
      <c r="C11" s="42">
        <v>130859</v>
      </c>
      <c r="D11" s="42">
        <v>185113</v>
      </c>
      <c r="E11" s="42">
        <v>91709</v>
      </c>
      <c r="F11" s="42">
        <v>118820</v>
      </c>
      <c r="G11" s="42">
        <v>138808</v>
      </c>
      <c r="H11" s="42">
        <v>159571</v>
      </c>
      <c r="I11" s="42">
        <v>202062</v>
      </c>
      <c r="J11" s="42">
        <v>52538</v>
      </c>
      <c r="K11" s="37">
        <f>SUM(B11:J11)</f>
        <v>1241755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1.174751850743701</v>
      </c>
      <c r="C16" s="38">
        <v>1.250630794508799</v>
      </c>
      <c r="D16" s="38">
        <v>1.042682776631728</v>
      </c>
      <c r="E16" s="38">
        <v>1.291849558707526</v>
      </c>
      <c r="F16" s="38">
        <v>1.07990223306457</v>
      </c>
      <c r="G16" s="38">
        <v>1.167535570513717</v>
      </c>
      <c r="H16" s="38">
        <v>1.095855807898455</v>
      </c>
      <c r="I16" s="38">
        <v>1.074872725755009</v>
      </c>
      <c r="J16" s="38">
        <v>1.111303184584134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823086.69</v>
      </c>
      <c r="C18" s="35">
        <f aca="true" t="shared" si="2" ref="C18:J18">SUM(C19:C28)</f>
        <v>798346.59</v>
      </c>
      <c r="D18" s="35">
        <f t="shared" si="2"/>
        <v>977965.52</v>
      </c>
      <c r="E18" s="35">
        <f t="shared" si="2"/>
        <v>552347.77</v>
      </c>
      <c r="F18" s="35">
        <f t="shared" si="2"/>
        <v>628745.55</v>
      </c>
      <c r="G18" s="35">
        <f t="shared" si="2"/>
        <v>762836.56</v>
      </c>
      <c r="H18" s="35">
        <f t="shared" si="2"/>
        <v>660983.85</v>
      </c>
      <c r="I18" s="35">
        <f t="shared" si="2"/>
        <v>858895.89</v>
      </c>
      <c r="J18" s="35">
        <f t="shared" si="2"/>
        <v>244459.06</v>
      </c>
      <c r="K18" s="35">
        <f>SUM(B18:J18)</f>
        <v>6307667.479999999</v>
      </c>
      <c r="L18"/>
      <c r="M18"/>
      <c r="N18"/>
    </row>
    <row r="19" spans="1:14" ht="16.5" customHeight="1">
      <c r="A19" s="18" t="s">
        <v>76</v>
      </c>
      <c r="B19" s="61">
        <f>ROUND((B13+B14)*B7,2)</f>
        <v>678528.58</v>
      </c>
      <c r="C19" s="61">
        <f aca="true" t="shared" si="3" ref="C19:J19">ROUND((C13+C14)*C7,2)</f>
        <v>610857.56</v>
      </c>
      <c r="D19" s="61">
        <f t="shared" si="3"/>
        <v>940400.13</v>
      </c>
      <c r="E19" s="61">
        <f t="shared" si="3"/>
        <v>409344.52</v>
      </c>
      <c r="F19" s="61">
        <f t="shared" si="3"/>
        <v>559090.49</v>
      </c>
      <c r="G19" s="61">
        <f t="shared" si="3"/>
        <v>636332.79</v>
      </c>
      <c r="H19" s="61">
        <f t="shared" si="3"/>
        <v>575999.39</v>
      </c>
      <c r="I19" s="61">
        <f t="shared" si="3"/>
        <v>760051.33</v>
      </c>
      <c r="J19" s="61">
        <f t="shared" si="3"/>
        <v>216702.21</v>
      </c>
      <c r="K19" s="30">
        <f>SUM(B19:J19)</f>
        <v>5387307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118574.13</v>
      </c>
      <c r="C20" s="30">
        <f t="shared" si="4"/>
        <v>153099.72</v>
      </c>
      <c r="D20" s="30">
        <f t="shared" si="4"/>
        <v>40138.89</v>
      </c>
      <c r="E20" s="30">
        <f t="shared" si="4"/>
        <v>119467.02</v>
      </c>
      <c r="F20" s="30">
        <f t="shared" si="4"/>
        <v>44672.58</v>
      </c>
      <c r="G20" s="30">
        <f t="shared" si="4"/>
        <v>106608.38</v>
      </c>
      <c r="H20" s="30">
        <f t="shared" si="4"/>
        <v>55212.89</v>
      </c>
      <c r="I20" s="30">
        <f t="shared" si="4"/>
        <v>56907.11</v>
      </c>
      <c r="J20" s="30">
        <f t="shared" si="4"/>
        <v>24119.65</v>
      </c>
      <c r="K20" s="30">
        <f aca="true" t="shared" si="5" ref="K18:K28">SUM(B20:J20)</f>
        <v>718800.37</v>
      </c>
      <c r="L20"/>
      <c r="M20"/>
      <c r="N20"/>
    </row>
    <row r="21" spans="1:14" ht="16.5" customHeight="1">
      <c r="A21" s="18" t="s">
        <v>27</v>
      </c>
      <c r="B21" s="30">
        <v>21954.86</v>
      </c>
      <c r="C21" s="30">
        <v>28852.17</v>
      </c>
      <c r="D21" s="30">
        <v>30509.33</v>
      </c>
      <c r="E21" s="30">
        <v>18753.05</v>
      </c>
      <c r="F21" s="30">
        <v>21620.71</v>
      </c>
      <c r="G21" s="30">
        <v>18166.02</v>
      </c>
      <c r="H21" s="30">
        <v>24653.22</v>
      </c>
      <c r="I21" s="30">
        <v>36212.75</v>
      </c>
      <c r="J21" s="30">
        <v>8674.59</v>
      </c>
      <c r="K21" s="30">
        <f t="shared" si="5"/>
        <v>209396.69999999998</v>
      </c>
      <c r="L21"/>
      <c r="M21"/>
      <c r="N21"/>
    </row>
    <row r="22" spans="1:14" ht="16.5" customHeight="1">
      <c r="A22" s="18" t="s">
        <v>26</v>
      </c>
      <c r="B22" s="30">
        <v>1633.68</v>
      </c>
      <c r="C22" s="34">
        <v>3267.36</v>
      </c>
      <c r="D22" s="34">
        <v>4901.04</v>
      </c>
      <c r="E22" s="30">
        <v>3267.36</v>
      </c>
      <c r="F22" s="30">
        <v>1633.68</v>
      </c>
      <c r="G22" s="34">
        <v>0</v>
      </c>
      <c r="H22" s="34">
        <v>3267.36</v>
      </c>
      <c r="I22" s="34">
        <v>3267.36</v>
      </c>
      <c r="J22" s="34">
        <v>1633.68</v>
      </c>
      <c r="K22" s="30">
        <f t="shared" si="5"/>
        <v>22871.52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0" t="s">
        <v>73</v>
      </c>
      <c r="B26" s="30">
        <v>1240.96</v>
      </c>
      <c r="C26" s="30">
        <v>1204.99</v>
      </c>
      <c r="D26" s="30">
        <v>1474.76</v>
      </c>
      <c r="E26" s="30">
        <v>832.44</v>
      </c>
      <c r="F26" s="30">
        <v>948.06</v>
      </c>
      <c r="G26" s="30">
        <v>1151.03</v>
      </c>
      <c r="H26" s="30">
        <v>996.88</v>
      </c>
      <c r="I26" s="30">
        <v>1294.91</v>
      </c>
      <c r="J26" s="30">
        <v>367.41</v>
      </c>
      <c r="K26" s="30">
        <f t="shared" si="5"/>
        <v>9511.439999999999</v>
      </c>
      <c r="L26"/>
      <c r="M26"/>
      <c r="N26"/>
    </row>
    <row r="27" spans="1:14" ht="16.5" customHeight="1">
      <c r="A27" s="60" t="s">
        <v>72</v>
      </c>
      <c r="B27" s="30">
        <v>826.28</v>
      </c>
      <c r="C27" s="30">
        <v>781.59</v>
      </c>
      <c r="D27" s="30">
        <v>885.13</v>
      </c>
      <c r="E27" s="30">
        <v>502.78</v>
      </c>
      <c r="F27" s="30">
        <v>560.43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6012.29</v>
      </c>
      <c r="L27"/>
      <c r="M27"/>
      <c r="N27"/>
    </row>
    <row r="28" spans="1:14" ht="16.5" customHeight="1">
      <c r="A28" s="60" t="s">
        <v>71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-65609.7</v>
      </c>
      <c r="C31" s="30">
        <f t="shared" si="6"/>
        <v>-64212.89</v>
      </c>
      <c r="D31" s="30">
        <f t="shared" si="6"/>
        <v>-95244.68</v>
      </c>
      <c r="E31" s="30">
        <f t="shared" si="6"/>
        <v>-41206.11</v>
      </c>
      <c r="F31" s="30">
        <f t="shared" si="6"/>
        <v>-50688.61</v>
      </c>
      <c r="G31" s="30">
        <f t="shared" si="6"/>
        <v>-35946.47</v>
      </c>
      <c r="H31" s="30">
        <f t="shared" si="6"/>
        <v>-31371.260000000002</v>
      </c>
      <c r="I31" s="30">
        <f t="shared" si="6"/>
        <v>-68831.33</v>
      </c>
      <c r="J31" s="30">
        <f t="shared" si="6"/>
        <v>-16872.41</v>
      </c>
      <c r="K31" s="30">
        <f aca="true" t="shared" si="7" ref="K31:K39">SUM(B31:J31)</f>
        <v>-469983.45999999996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-58709.2</v>
      </c>
      <c r="C32" s="30">
        <f t="shared" si="8"/>
        <v>-57512.4</v>
      </c>
      <c r="D32" s="30">
        <f t="shared" si="8"/>
        <v>-64970.4</v>
      </c>
      <c r="E32" s="30">
        <f t="shared" si="8"/>
        <v>-36577.2</v>
      </c>
      <c r="F32" s="30">
        <f t="shared" si="8"/>
        <v>-45416.8</v>
      </c>
      <c r="G32" s="30">
        <f t="shared" si="8"/>
        <v>-29546</v>
      </c>
      <c r="H32" s="30">
        <f t="shared" si="8"/>
        <v>-25828</v>
      </c>
      <c r="I32" s="30">
        <f t="shared" si="8"/>
        <v>-61630.8</v>
      </c>
      <c r="J32" s="30">
        <f t="shared" si="8"/>
        <v>-8439.2</v>
      </c>
      <c r="K32" s="30">
        <f t="shared" si="7"/>
        <v>-388630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-58709.2</v>
      </c>
      <c r="C33" s="30">
        <f aca="true" t="shared" si="9" ref="C33:J33">-ROUND((C9)*$E$3,2)</f>
        <v>-57512.4</v>
      </c>
      <c r="D33" s="30">
        <f t="shared" si="9"/>
        <v>-64970.4</v>
      </c>
      <c r="E33" s="30">
        <f t="shared" si="9"/>
        <v>-36577.2</v>
      </c>
      <c r="F33" s="30">
        <f t="shared" si="9"/>
        <v>-45416.8</v>
      </c>
      <c r="G33" s="30">
        <f t="shared" si="9"/>
        <v>-29546</v>
      </c>
      <c r="H33" s="30">
        <f t="shared" si="9"/>
        <v>-25828</v>
      </c>
      <c r="I33" s="30">
        <f t="shared" si="9"/>
        <v>-61630.8</v>
      </c>
      <c r="J33" s="30">
        <f t="shared" si="9"/>
        <v>-8439.2</v>
      </c>
      <c r="K33" s="30">
        <f t="shared" si="7"/>
        <v>-388630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-6900.5</v>
      </c>
      <c r="C37" s="27">
        <f t="shared" si="10"/>
        <v>-6700.49</v>
      </c>
      <c r="D37" s="27">
        <f t="shared" si="10"/>
        <v>-30274.28</v>
      </c>
      <c r="E37" s="27">
        <f t="shared" si="10"/>
        <v>-4628.91</v>
      </c>
      <c r="F37" s="27">
        <f t="shared" si="10"/>
        <v>-5271.81</v>
      </c>
      <c r="G37" s="27">
        <f t="shared" si="10"/>
        <v>-6400.47</v>
      </c>
      <c r="H37" s="27">
        <f t="shared" si="10"/>
        <v>-5543.26</v>
      </c>
      <c r="I37" s="27">
        <f t="shared" si="10"/>
        <v>-7200.53</v>
      </c>
      <c r="J37" s="27">
        <f t="shared" si="10"/>
        <v>-8433.21</v>
      </c>
      <c r="K37" s="30">
        <f t="shared" si="7"/>
        <v>-81353.45999999999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-22073.68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</v>
      </c>
      <c r="K38" s="30">
        <f t="shared" si="7"/>
        <v>-28463.88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74</v>
      </c>
      <c r="B47" s="17">
        <v>-6900.5</v>
      </c>
      <c r="C47" s="17">
        <v>-6700.49</v>
      </c>
      <c r="D47" s="17">
        <v>-8200.6</v>
      </c>
      <c r="E47" s="17">
        <v>-4628.91</v>
      </c>
      <c r="F47" s="17">
        <v>-5271.81</v>
      </c>
      <c r="G47" s="17">
        <v>-6400.47</v>
      </c>
      <c r="H47" s="17">
        <v>-5543.26</v>
      </c>
      <c r="I47" s="17">
        <v>-7200.53</v>
      </c>
      <c r="J47" s="17">
        <v>-2043.01</v>
      </c>
      <c r="K47" s="17">
        <f>SUM(B47:J47)</f>
        <v>-52889.58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757476.99</v>
      </c>
      <c r="C51" s="27">
        <f aca="true" t="shared" si="11" ref="C51:J51">IF(C18+C31+C52&lt;0,0,C18+C31+C52)</f>
        <v>734133.7</v>
      </c>
      <c r="D51" s="27">
        <f t="shared" si="11"/>
        <v>882720.8400000001</v>
      </c>
      <c r="E51" s="27">
        <f t="shared" si="11"/>
        <v>511141.66000000003</v>
      </c>
      <c r="F51" s="27">
        <f t="shared" si="11"/>
        <v>578056.9400000001</v>
      </c>
      <c r="G51" s="27">
        <f t="shared" si="11"/>
        <v>726890.0900000001</v>
      </c>
      <c r="H51" s="27">
        <f t="shared" si="11"/>
        <v>629612.59</v>
      </c>
      <c r="I51" s="27">
        <f t="shared" si="11"/>
        <v>790064.56</v>
      </c>
      <c r="J51" s="27">
        <f t="shared" si="11"/>
        <v>227586.65</v>
      </c>
      <c r="K51" s="20">
        <f>SUM(B51:J51)</f>
        <v>5837684.020000001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757476.99</v>
      </c>
      <c r="C57" s="10">
        <f t="shared" si="13"/>
        <v>734133.7</v>
      </c>
      <c r="D57" s="10">
        <f t="shared" si="13"/>
        <v>882720.84</v>
      </c>
      <c r="E57" s="10">
        <f t="shared" si="13"/>
        <v>511141.65</v>
      </c>
      <c r="F57" s="10">
        <f t="shared" si="13"/>
        <v>578056.94</v>
      </c>
      <c r="G57" s="10">
        <f t="shared" si="13"/>
        <v>726890.09</v>
      </c>
      <c r="H57" s="10">
        <f t="shared" si="13"/>
        <v>629612.59</v>
      </c>
      <c r="I57" s="10">
        <f>SUM(I58:I70)</f>
        <v>790064.56</v>
      </c>
      <c r="J57" s="10">
        <f t="shared" si="13"/>
        <v>227586.64</v>
      </c>
      <c r="K57" s="5">
        <f>SUM(K58:K70)</f>
        <v>5837683.999999999</v>
      </c>
      <c r="L57" s="9"/>
    </row>
    <row r="58" spans="1:11" ht="16.5" customHeight="1">
      <c r="A58" s="7" t="s">
        <v>58</v>
      </c>
      <c r="B58" s="8">
        <v>660974.42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660974.42</v>
      </c>
    </row>
    <row r="59" spans="1:11" ht="16.5" customHeight="1">
      <c r="A59" s="7" t="s">
        <v>59</v>
      </c>
      <c r="B59" s="8">
        <v>96502.57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96502.57</v>
      </c>
    </row>
    <row r="60" spans="1:11" ht="16.5" customHeight="1">
      <c r="A60" s="7" t="s">
        <v>4</v>
      </c>
      <c r="B60" s="6">
        <v>0</v>
      </c>
      <c r="C60" s="8">
        <v>734133.7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734133.7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882720.84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882720.84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511141.65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511141.65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578056.94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578056.94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726890.09</v>
      </c>
      <c r="H64" s="6">
        <v>0</v>
      </c>
      <c r="I64" s="6">
        <v>0</v>
      </c>
      <c r="J64" s="6">
        <v>0</v>
      </c>
      <c r="K64" s="5">
        <f t="shared" si="14"/>
        <v>726890.09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629612.59</v>
      </c>
      <c r="I65" s="6">
        <v>0</v>
      </c>
      <c r="J65" s="6">
        <v>0</v>
      </c>
      <c r="K65" s="5">
        <f t="shared" si="14"/>
        <v>629612.59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272730.29</v>
      </c>
      <c r="J67" s="6">
        <v>0</v>
      </c>
      <c r="K67" s="5">
        <f t="shared" si="14"/>
        <v>272730.29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517334.27</v>
      </c>
      <c r="J68" s="6">
        <v>0</v>
      </c>
      <c r="K68" s="5">
        <f t="shared" si="14"/>
        <v>517334.27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227586.64</v>
      </c>
      <c r="K69" s="5">
        <f t="shared" si="14"/>
        <v>227586.64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2022-03-08T22:59:45Z</dcterms:modified>
  <cp:category/>
  <cp:version/>
  <cp:contentType/>
  <cp:contentStatus/>
</cp:coreProperties>
</file>