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<sst xmlns="http://schemas.openxmlformats.org/spreadsheetml/2006/main" count="78" uniqueCount="77">
  <si>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</si>
  <si>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</si>
  <si>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</si>
  <si>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</si>
  <si>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</si>
  <si>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</si>
  <si>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</si>
  <si>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</si>
  <si>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</si>
  <si>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</si>
  <si>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</si>
  <si>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</si>
  <si>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</si>
  <si>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</si>
  <si>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</si>
  <si>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</si>
  <si>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</si>
  <si>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</si>
  <si>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</si>
  <si>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</si>
  <si>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</si>
  <si>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</si>
  <si>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</si>
  <si>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</si>
  <si>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</si>
  <si>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</si>
  <si>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</si>
  <si>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</si>
  <si>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</si>
  <si>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</si>
  <si>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</si>
  <si>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</si>
  <si>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</si>
  <si>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</si>
  <si>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</si>
  <si>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</si>
  <si>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</si>
  <si>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</si>
  <si>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</si>
  <si>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</si>
  <si>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</si>
  <si>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</si>
  <si>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</si>
  <si>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</si>
  <si>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</si>
  <si>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</si>
  <si>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</si>
  <si>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</si>
  <si>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</si>
  <si>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</si>
  <si>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</si>
  <si>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</si>
  <si>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</si>
  <si>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</si>
  <si>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</si>
  <si>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</si>
  <si>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</si>
  <si>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</si>
  <si>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</si>
  <si>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</si>
  <si>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</si>
  <si>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</si>
  <si>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</si>
  <si>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</si>
  <si>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</si>
  <si>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</si>
  <si>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</si>
  <si>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</si>
  <si>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</si>
  <si>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21/02/22 - VENCIMENTO 02/03/22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</si>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</sst>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300267</v>
      </c>
      <c r="C7" s="46">
        <f t="shared" si="0"/>
        <v>250421</v>
      </c>
      <c r="D7" s="46">
        <f t="shared" si="0"/>
        <v>305143</v>
      </c>
      <c r="E7" s="46">
        <f t="shared" si="0"/>
        <v>170210</v>
      </c>
      <c r="F7" s="46">
        <f t="shared" si="0"/>
        <v>208337</v>
      </c>
      <c r="G7" s="46">
        <f t="shared" si="0"/>
        <v>209683</v>
      </c>
      <c r="H7" s="46">
        <f t="shared" si="0"/>
        <v>249688</v>
      </c>
      <c r="I7" s="46">
        <f t="shared" si="0"/>
        <v>340817</v>
      </c>
      <c r="J7" s="46">
        <f t="shared" si="0"/>
        <v>106804</v>
      </c>
      <c r="K7" s="46">
        <f t="shared" si="0"/>
        <v>2141370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21558</v>
      </c>
      <c r="C8" s="44">
        <f t="shared" si="1"/>
        <v>21331</v>
      </c>
      <c r="D8" s="44">
        <f t="shared" si="1"/>
        <v>22041</v>
      </c>
      <c r="E8" s="44">
        <f t="shared" si="1"/>
        <v>13434</v>
      </c>
      <c r="F8" s="44">
        <f t="shared" si="1"/>
        <v>15458</v>
      </c>
      <c r="G8" s="44">
        <f t="shared" si="1"/>
        <v>8445</v>
      </c>
      <c r="H8" s="44">
        <f t="shared" si="1"/>
        <v>8253</v>
      </c>
      <c r="I8" s="44">
        <f t="shared" si="1"/>
        <v>21916</v>
      </c>
      <c r="J8" s="44">
        <f t="shared" si="1"/>
        <v>4145</v>
      </c>
      <c r="K8" s="37">
        <f>SUM(B8:J8)</f>
        <v>136581</v>
      </c>
      <c r="L8"/>
      <c r="M8"/>
      <c r="N8"/>
    </row>
    <row r="9" spans="1:14" ht="16.5" customHeight="1">
      <c r="A9" s="22" t="s">
        <v>33</v>
      </c>
      <c r="B9" s="44">
        <v>21518</v>
      </c>
      <c r="C9" s="44">
        <v>21326</v>
      </c>
      <c r="D9" s="44">
        <v>22029</v>
      </c>
      <c r="E9" s="44">
        <v>13366</v>
      </c>
      <c r="F9" s="44">
        <v>15444</v>
      </c>
      <c r="G9" s="44">
        <v>8440</v>
      </c>
      <c r="H9" s="44">
        <v>8253</v>
      </c>
      <c r="I9" s="44">
        <v>21831</v>
      </c>
      <c r="J9" s="44">
        <v>4145</v>
      </c>
      <c r="K9" s="37">
        <f>SUM(B9:J9)</f>
        <v>136352</v>
      </c>
      <c r="L9"/>
      <c r="M9"/>
      <c r="N9"/>
    </row>
    <row r="10" spans="1:14" ht="16.5" customHeight="1">
      <c r="A10" s="22" t="s">
        <v>32</v>
      </c>
      <c r="B10" s="44">
        <v>40</v>
      </c>
      <c r="C10" s="44">
        <v>5</v>
      </c>
      <c r="D10" s="44">
        <v>12</v>
      </c>
      <c r="E10" s="44">
        <v>68</v>
      </c>
      <c r="F10" s="44">
        <v>14</v>
      </c>
      <c r="G10" s="44">
        <v>5</v>
      </c>
      <c r="H10" s="44">
        <v>0</v>
      </c>
      <c r="I10" s="44">
        <v>85</v>
      </c>
      <c r="J10" s="44">
        <v>0</v>
      </c>
      <c r="K10" s="37">
        <f>SUM(B10:J10)</f>
        <v>229</v>
      </c>
      <c r="L10"/>
      <c r="M10"/>
      <c r="N10"/>
    </row>
    <row r="11" spans="1:14" ht="16.5" customHeight="1">
      <c r="A11" s="43" t="s">
        <v>31</v>
      </c>
      <c r="B11" s="42">
        <v>278709</v>
      </c>
      <c r="C11" s="42">
        <v>229090</v>
      </c>
      <c r="D11" s="42">
        <v>283102</v>
      </c>
      <c r="E11" s="42">
        <v>156776</v>
      </c>
      <c r="F11" s="42">
        <v>192879</v>
      </c>
      <c r="G11" s="42">
        <v>201238</v>
      </c>
      <c r="H11" s="42">
        <v>241435</v>
      </c>
      <c r="I11" s="42">
        <v>318901</v>
      </c>
      <c r="J11" s="42">
        <v>102659</v>
      </c>
      <c r="K11" s="37">
        <f>SUM(B11:J11)</f>
        <v>2004789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1.193234734531363</v>
      </c>
      <c r="C16" s="38">
        <v>1.245453585510669</v>
      </c>
      <c r="D16" s="38">
        <v>1.086040535753194</v>
      </c>
      <c r="E16" s="38">
        <v>1.337775369831596</v>
      </c>
      <c r="F16" s="38">
        <v>1.102467691206056</v>
      </c>
      <c r="G16" s="38">
        <v>1.189298139335982</v>
      </c>
      <c r="H16" s="38">
        <v>1.116562273847298</v>
      </c>
      <c r="I16" s="38">
        <v>1.102205267074613</v>
      </c>
      <c r="J16" s="38">
        <v>1.139718848865659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1426850.7699999998</v>
      </c>
      <c r="C18" s="35">
        <f aca="true" t="shared" si="2" ref="C18:J18">SUM(C19:C28)</f>
        <v>1366370.78</v>
      </c>
      <c r="D18" s="35">
        <f t="shared" si="2"/>
        <v>1561184.41</v>
      </c>
      <c r="E18" s="35">
        <f t="shared" si="2"/>
        <v>963226.13</v>
      </c>
      <c r="F18" s="35">
        <f t="shared" si="2"/>
        <v>1027692.95</v>
      </c>
      <c r="G18" s="35">
        <f t="shared" si="2"/>
        <v>1116746.73</v>
      </c>
      <c r="H18" s="35">
        <f t="shared" si="2"/>
        <v>1007065.3799999999</v>
      </c>
      <c r="I18" s="35">
        <f t="shared" si="2"/>
        <v>1382643.8399999999</v>
      </c>
      <c r="J18" s="35">
        <f t="shared" si="2"/>
        <v>494317.9900000001</v>
      </c>
      <c r="K18" s="35">
        <f>SUM(B18:J18)</f>
        <v>10346098.979999999</v>
      </c>
      <c r="L18"/>
      <c r="M18"/>
      <c r="N18"/>
    </row>
    <row r="19" spans="1:14" ht="16.5" customHeight="1">
      <c r="A19" s="18" t="s">
        <v>72</v>
      </c>
      <c r="B19" s="61">
        <f>ROUND((B13+B14)*B7,2)</f>
        <v>1159991.47</v>
      </c>
      <c r="C19" s="61">
        <f aca="true" t="shared" si="3" ref="C19:J19">ROUND((C13+C14)*C7,2)</f>
        <v>1062811.77</v>
      </c>
      <c r="D19" s="61">
        <f t="shared" si="3"/>
        <v>1435636.79</v>
      </c>
      <c r="E19" s="61">
        <f t="shared" si="3"/>
        <v>696244.01</v>
      </c>
      <c r="F19" s="61">
        <f t="shared" si="3"/>
        <v>901849.21</v>
      </c>
      <c r="G19" s="61">
        <f t="shared" si="3"/>
        <v>916880.85</v>
      </c>
      <c r="H19" s="61">
        <f t="shared" si="3"/>
        <v>869313.74</v>
      </c>
      <c r="I19" s="61">
        <f t="shared" si="3"/>
        <v>1198619.31</v>
      </c>
      <c r="J19" s="61">
        <f t="shared" si="3"/>
        <v>425015.84</v>
      </c>
      <c r="K19" s="30">
        <f>SUM(B19:J19)</f>
        <v>8666362.99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224150.64</v>
      </c>
      <c r="C20" s="30">
        <f t="shared" si="4"/>
        <v>260870.96</v>
      </c>
      <c r="D20" s="30">
        <f t="shared" si="4"/>
        <v>123522.96</v>
      </c>
      <c r="E20" s="30">
        <f t="shared" si="4"/>
        <v>235174.08</v>
      </c>
      <c r="F20" s="30">
        <f t="shared" si="4"/>
        <v>92410.41</v>
      </c>
      <c r="G20" s="30">
        <f t="shared" si="4"/>
        <v>173563.84</v>
      </c>
      <c r="H20" s="30">
        <f t="shared" si="4"/>
        <v>101329.19</v>
      </c>
      <c r="I20" s="30">
        <f t="shared" si="4"/>
        <v>122505.21</v>
      </c>
      <c r="J20" s="30">
        <f t="shared" si="4"/>
        <v>59382.72</v>
      </c>
      <c r="K20" s="30">
        <f aca="true" t="shared" si="5" ref="K18:K28">SUM(B20:J20)</f>
        <v>1392910.0099999998</v>
      </c>
      <c r="L20"/>
      <c r="M20"/>
      <c r="N20"/>
    </row>
    <row r="21" spans="1:14" ht="16.5" customHeight="1">
      <c r="A21" s="18" t="s">
        <v>27</v>
      </c>
      <c r="B21" s="30">
        <v>38594.79</v>
      </c>
      <c r="C21" s="30">
        <v>37074.8</v>
      </c>
      <c r="D21" s="30">
        <v>35133.27</v>
      </c>
      <c r="E21" s="30">
        <v>26963.25</v>
      </c>
      <c r="F21" s="30">
        <v>30065.59</v>
      </c>
      <c r="G21" s="30">
        <v>24685.72</v>
      </c>
      <c r="H21" s="30">
        <v>31365.83</v>
      </c>
      <c r="I21" s="30">
        <v>55804.96</v>
      </c>
      <c r="J21" s="30">
        <v>14864.36</v>
      </c>
      <c r="K21" s="30">
        <f t="shared" si="5"/>
        <v>294552.57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0" t="s">
        <v>73</v>
      </c>
      <c r="B26" s="30">
        <v>1325.74</v>
      </c>
      <c r="C26" s="30">
        <v>1269.22</v>
      </c>
      <c r="D26" s="30">
        <v>1449.07</v>
      </c>
      <c r="E26" s="30">
        <v>894.11</v>
      </c>
      <c r="F26" s="30">
        <v>953.2</v>
      </c>
      <c r="G26" s="30">
        <v>1037.98</v>
      </c>
      <c r="H26" s="30">
        <v>935.21</v>
      </c>
      <c r="I26" s="30">
        <v>1284.63</v>
      </c>
      <c r="J26" s="30">
        <v>459.9</v>
      </c>
      <c r="K26" s="30">
        <f t="shared" si="5"/>
        <v>9609.06</v>
      </c>
      <c r="L26"/>
      <c r="M26"/>
      <c r="N26"/>
    </row>
    <row r="27" spans="1:14" ht="16.5" customHeight="1">
      <c r="A27" s="60" t="s">
        <v>74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6025.09</v>
      </c>
      <c r="L27"/>
      <c r="M27"/>
      <c r="N27"/>
    </row>
    <row r="28" spans="1:14" ht="16.5" customHeight="1">
      <c r="A28" s="60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-147706.06999999998</v>
      </c>
      <c r="C31" s="30">
        <f t="shared" si="6"/>
        <v>-108037.76999999999</v>
      </c>
      <c r="D31" s="30">
        <f t="shared" si="6"/>
        <v>3661487.11</v>
      </c>
      <c r="E31" s="30">
        <f t="shared" si="6"/>
        <v>-121666.29</v>
      </c>
      <c r="F31" s="30">
        <f t="shared" si="6"/>
        <v>-73253.99</v>
      </c>
      <c r="G31" s="30">
        <f t="shared" si="6"/>
        <v>-105012.17000000001</v>
      </c>
      <c r="H31" s="30">
        <f t="shared" si="6"/>
        <v>2497516.6</v>
      </c>
      <c r="I31" s="30">
        <f t="shared" si="6"/>
        <v>-122659.72</v>
      </c>
      <c r="J31" s="30">
        <f t="shared" si="6"/>
        <v>-33188.990000000005</v>
      </c>
      <c r="K31" s="30">
        <f aca="true" t="shared" si="7" ref="K31:K39">SUM(B31:J31)</f>
        <v>5447478.71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-140334.09999999998</v>
      </c>
      <c r="C32" s="30">
        <f t="shared" si="8"/>
        <v>-100980.10999999999</v>
      </c>
      <c r="D32" s="30">
        <f t="shared" si="8"/>
        <v>-115381.50000000001</v>
      </c>
      <c r="E32" s="30">
        <f t="shared" si="8"/>
        <v>-116694.5</v>
      </c>
      <c r="F32" s="30">
        <f t="shared" si="8"/>
        <v>-67953.6</v>
      </c>
      <c r="G32" s="30">
        <f t="shared" si="8"/>
        <v>-99240.32</v>
      </c>
      <c r="H32" s="30">
        <f t="shared" si="8"/>
        <v>-48783.02</v>
      </c>
      <c r="I32" s="30">
        <f t="shared" si="8"/>
        <v>-115516.34</v>
      </c>
      <c r="J32" s="30">
        <f t="shared" si="8"/>
        <v>-24241.45</v>
      </c>
      <c r="K32" s="30">
        <f t="shared" si="7"/>
        <v>-829124.9399999998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-94679.2</v>
      </c>
      <c r="C33" s="30">
        <f aca="true" t="shared" si="9" ref="C33:J33">-ROUND((C9)*$E$3,2)</f>
        <v>-93834.4</v>
      </c>
      <c r="D33" s="30">
        <f t="shared" si="9"/>
        <v>-96927.6</v>
      </c>
      <c r="E33" s="30">
        <f t="shared" si="9"/>
        <v>-58810.4</v>
      </c>
      <c r="F33" s="30">
        <f t="shared" si="9"/>
        <v>-67953.6</v>
      </c>
      <c r="G33" s="30">
        <f t="shared" si="9"/>
        <v>-37136</v>
      </c>
      <c r="H33" s="30">
        <f t="shared" si="9"/>
        <v>-36313.2</v>
      </c>
      <c r="I33" s="30">
        <f t="shared" si="9"/>
        <v>-96056.4</v>
      </c>
      <c r="J33" s="30">
        <f t="shared" si="9"/>
        <v>-18238</v>
      </c>
      <c r="K33" s="30">
        <f t="shared" si="7"/>
        <v>-599948.7999999999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-554.4</v>
      </c>
      <c r="C35" s="30">
        <v>-268.4</v>
      </c>
      <c r="D35" s="30">
        <v>-545.6</v>
      </c>
      <c r="E35" s="30">
        <v>-184.8</v>
      </c>
      <c r="F35" s="26">
        <v>0</v>
      </c>
      <c r="G35" s="30">
        <v>-123.2</v>
      </c>
      <c r="H35" s="30">
        <v>-41.36</v>
      </c>
      <c r="I35" s="30">
        <v>-64.57</v>
      </c>
      <c r="J35" s="30">
        <v>-19.91</v>
      </c>
      <c r="K35" s="30">
        <f t="shared" si="7"/>
        <v>-1802.24</v>
      </c>
      <c r="L35"/>
      <c r="M35"/>
      <c r="N35"/>
    </row>
    <row r="36" spans="1:14" ht="16.5" customHeight="1">
      <c r="A36" s="25" t="s">
        <v>20</v>
      </c>
      <c r="B36" s="30">
        <v>-45100.5</v>
      </c>
      <c r="C36" s="30">
        <v>-6877.31</v>
      </c>
      <c r="D36" s="30">
        <v>-17908.3</v>
      </c>
      <c r="E36" s="30">
        <v>-57699.3</v>
      </c>
      <c r="F36" s="26">
        <v>0</v>
      </c>
      <c r="G36" s="30">
        <v>-61981.12</v>
      </c>
      <c r="H36" s="30">
        <v>-12428.46</v>
      </c>
      <c r="I36" s="30">
        <v>-19395.37</v>
      </c>
      <c r="J36" s="30">
        <v>-5983.54</v>
      </c>
      <c r="K36" s="30">
        <f t="shared" si="7"/>
        <v>-227373.9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-7371.97</v>
      </c>
      <c r="C37" s="27">
        <f t="shared" si="10"/>
        <v>-7057.66</v>
      </c>
      <c r="D37" s="27">
        <f t="shared" si="10"/>
        <v>3776868.61</v>
      </c>
      <c r="E37" s="27">
        <f t="shared" si="10"/>
        <v>-4971.79</v>
      </c>
      <c r="F37" s="27">
        <f t="shared" si="10"/>
        <v>-5300.39</v>
      </c>
      <c r="G37" s="27">
        <f t="shared" si="10"/>
        <v>-5771.85</v>
      </c>
      <c r="H37" s="27">
        <f t="shared" si="10"/>
        <v>2546299.62</v>
      </c>
      <c r="I37" s="27">
        <f t="shared" si="10"/>
        <v>-7143.38</v>
      </c>
      <c r="J37" s="27">
        <f t="shared" si="10"/>
        <v>-8947.54</v>
      </c>
      <c r="K37" s="30">
        <f t="shared" si="7"/>
        <v>6276603.65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27">
        <v>3807000</v>
      </c>
      <c r="E45" s="17">
        <v>0</v>
      </c>
      <c r="F45" s="17">
        <v>0</v>
      </c>
      <c r="G45" s="17">
        <v>0</v>
      </c>
      <c r="H45" s="27">
        <v>2551500</v>
      </c>
      <c r="I45" s="17">
        <v>0</v>
      </c>
      <c r="J45" s="17">
        <v>0</v>
      </c>
      <c r="K45" s="27">
        <f>SUM(B45:J45)</f>
        <v>6358500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27">
        <v>-7371.97</v>
      </c>
      <c r="C47" s="27">
        <v>-7057.66</v>
      </c>
      <c r="D47" s="27">
        <v>-8057.73</v>
      </c>
      <c r="E47" s="27">
        <v>-4971.79</v>
      </c>
      <c r="F47" s="27">
        <v>-5300.39</v>
      </c>
      <c r="G47" s="27">
        <v>-5771.85</v>
      </c>
      <c r="H47" s="27">
        <v>-5200.38</v>
      </c>
      <c r="I47" s="27">
        <v>-7143.38</v>
      </c>
      <c r="J47" s="27">
        <v>-2557.33</v>
      </c>
      <c r="K47" s="27">
        <f>SUM(B47:J47)</f>
        <v>-53432.479999999996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1279144.6999999997</v>
      </c>
      <c r="C51" s="27">
        <f aca="true" t="shared" si="11" ref="C51:J51">IF(C18+C31+C52&lt;0,0,C18+C31+C52)</f>
        <v>1258333.01</v>
      </c>
      <c r="D51" s="27">
        <f t="shared" si="11"/>
        <v>5222671.52</v>
      </c>
      <c r="E51" s="27">
        <f t="shared" si="11"/>
        <v>841559.84</v>
      </c>
      <c r="F51" s="27">
        <f t="shared" si="11"/>
        <v>954438.96</v>
      </c>
      <c r="G51" s="27">
        <f t="shared" si="11"/>
        <v>1011734.5599999999</v>
      </c>
      <c r="H51" s="27">
        <f t="shared" si="11"/>
        <v>3504581.98</v>
      </c>
      <c r="I51" s="27">
        <f t="shared" si="11"/>
        <v>1259984.1199999999</v>
      </c>
      <c r="J51" s="27">
        <f t="shared" si="11"/>
        <v>461129.0000000001</v>
      </c>
      <c r="K51" s="20">
        <f>SUM(B51:J51)</f>
        <v>15793577.690000001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1279144.71</v>
      </c>
      <c r="C57" s="10">
        <f t="shared" si="13"/>
        <v>1258333.01</v>
      </c>
      <c r="D57" s="10">
        <f t="shared" si="13"/>
        <v>5222671.51</v>
      </c>
      <c r="E57" s="10">
        <f t="shared" si="13"/>
        <v>841559.83</v>
      </c>
      <c r="F57" s="10">
        <f t="shared" si="13"/>
        <v>954438.96</v>
      </c>
      <c r="G57" s="10">
        <f t="shared" si="13"/>
        <v>1011734.57</v>
      </c>
      <c r="H57" s="10">
        <f t="shared" si="13"/>
        <v>3504581.98</v>
      </c>
      <c r="I57" s="10">
        <f>SUM(I58:I70)</f>
        <v>1259984.12</v>
      </c>
      <c r="J57" s="10">
        <f t="shared" si="13"/>
        <v>461129</v>
      </c>
      <c r="K57" s="5">
        <f>SUM(K58:K70)</f>
        <v>15793577.690000001</v>
      </c>
      <c r="L57" s="9"/>
    </row>
    <row r="58" spans="1:11" ht="16.5" customHeight="1">
      <c r="A58" s="7" t="s">
        <v>58</v>
      </c>
      <c r="B58" s="8">
        <v>1116693.33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1116693.33</v>
      </c>
    </row>
    <row r="59" spans="1:11" ht="16.5" customHeight="1">
      <c r="A59" s="7" t="s">
        <v>59</v>
      </c>
      <c r="B59" s="8">
        <v>162451.38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162451.38</v>
      </c>
    </row>
    <row r="60" spans="1:11" ht="16.5" customHeight="1">
      <c r="A60" s="7" t="s">
        <v>4</v>
      </c>
      <c r="B60" s="6">
        <v>0</v>
      </c>
      <c r="C60" s="8">
        <v>1258333.01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1258333.01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5222671.51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5222671.51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841559.83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841559.83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954438.96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954438.96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1011734.57</v>
      </c>
      <c r="H64" s="6">
        <v>0</v>
      </c>
      <c r="I64" s="6">
        <v>0</v>
      </c>
      <c r="J64" s="6">
        <v>0</v>
      </c>
      <c r="K64" s="5">
        <f t="shared" si="14"/>
        <v>1011734.57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3504581.98</v>
      </c>
      <c r="I65" s="6">
        <v>0</v>
      </c>
      <c r="J65" s="6">
        <v>0</v>
      </c>
      <c r="K65" s="5">
        <f t="shared" si="14"/>
        <v>3504581.98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458130.23</v>
      </c>
      <c r="J67" s="6">
        <v>0</v>
      </c>
      <c r="K67" s="5">
        <f t="shared" si="14"/>
        <v>458130.23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801853.89</v>
      </c>
      <c r="J68" s="6">
        <v>0</v>
      </c>
      <c r="K68" s="5">
        <f t="shared" si="14"/>
        <v>801853.89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461129</v>
      </c>
      <c r="K69" s="5">
        <f t="shared" si="14"/>
        <v>461129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2022-02-25T21:56:08Z</dcterms:modified>
  <cp:category/>
  <cp:version/>
  <cp:contentType/>
  <cp:contentStatus/>
</cp:coreProperties>
</file>