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<sst xmlns="http://schemas.openxmlformats.org/spreadsheetml/2006/main" count="78" uniqueCount="77">
  <si>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</si>
  <si>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</si>
  <si>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</si>
  <si>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</si>
  <si>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</si>
  <si>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</si>
  <si>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</si>
  <si>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</si>
  <si>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</si>
  <si>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</si>
  <si>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</si>
  <si>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</si>
  <si>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</si>
  <si>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</si>
  <si>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</si>
  <si>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</si>
  <si>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</si>
  <si>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</si>
  <si>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</si>
  <si>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</si>
  <si>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</si>
  <si>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</si>
  <si>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</si>
  <si>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</si>
  <si>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</si>
  <si>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</si>
  <si>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</si>
  <si>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</si>
  <si>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</si>
  <si>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</si>
  <si>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</si>
  <si>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</si>
  <si>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</si>
  <si>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</si>
  <si>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</si>
  <si>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</si>
  <si>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</si>
  <si>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</si>
  <si>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</si>
  <si>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</si>
  <si>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</si>
  <si>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</si>
  <si>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</si>
  <si>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</si>
  <si>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</si>
  <si>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</si>
  <si>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</si>
  <si>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</si>
  <si>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</si>
  <si>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</si>
  <si>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</si>
  <si>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</si>
  <si>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</si>
  <si>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</si>
  <si>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</si>
  <si>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</si>
  <si>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</si>
  <si>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</si>
  <si>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</si>
  <si>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</si>
  <si>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</si>
  <si>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</si>
  <si>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</si>
  <si>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</si>
  <si>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</si>
  <si>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</si>
  <si>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</si>
  <si>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</si>
  <si>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</si>
  <si>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20/02/22 - VENCIMENTO 25/02/22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</si>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</sst>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49</v>
      </c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59" t="s">
        <v>47</v>
      </c>
    </row>
    <row r="5" spans="1:11" ht="43.5" customHeight="1">
      <c r="A5" s="59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9"/>
    </row>
    <row r="6" spans="1:11" ht="18.75" customHeight="1">
      <c r="A6" s="59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9"/>
    </row>
    <row r="7" spans="1:14" ht="16.5" customHeight="1">
      <c r="A7" s="13" t="s">
        <v>35</v>
      </c>
      <c r="B7" s="46">
        <f aca="true" t="shared" si="0" ref="B7:K7">B8+B11</f>
        <v>89376</v>
      </c>
      <c r="C7" s="46">
        <f t="shared" si="0"/>
        <v>67951</v>
      </c>
      <c r="D7" s="46">
        <f t="shared" si="0"/>
        <v>97820</v>
      </c>
      <c r="E7" s="46">
        <f t="shared" si="0"/>
        <v>48234</v>
      </c>
      <c r="F7" s="46">
        <f t="shared" si="0"/>
        <v>76953</v>
      </c>
      <c r="G7" s="46">
        <f t="shared" si="0"/>
        <v>73056</v>
      </c>
      <c r="H7" s="46">
        <f t="shared" si="0"/>
        <v>90610</v>
      </c>
      <c r="I7" s="46">
        <f t="shared" si="0"/>
        <v>120805</v>
      </c>
      <c r="J7" s="46">
        <f t="shared" si="0"/>
        <v>27220</v>
      </c>
      <c r="K7" s="46">
        <f t="shared" si="0"/>
        <v>692025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8417</v>
      </c>
      <c r="C8" s="44">
        <f t="shared" si="1"/>
        <v>7913</v>
      </c>
      <c r="D8" s="44">
        <f t="shared" si="1"/>
        <v>9303</v>
      </c>
      <c r="E8" s="44">
        <f t="shared" si="1"/>
        <v>5163</v>
      </c>
      <c r="F8" s="44">
        <f t="shared" si="1"/>
        <v>7171</v>
      </c>
      <c r="G8" s="44">
        <f t="shared" si="1"/>
        <v>4403</v>
      </c>
      <c r="H8" s="44">
        <f t="shared" si="1"/>
        <v>4166</v>
      </c>
      <c r="I8" s="44">
        <f t="shared" si="1"/>
        <v>9908</v>
      </c>
      <c r="J8" s="44">
        <f t="shared" si="1"/>
        <v>1271</v>
      </c>
      <c r="K8" s="37">
        <f>SUM(B8:J8)</f>
        <v>57715</v>
      </c>
      <c r="L8"/>
      <c r="M8"/>
      <c r="N8"/>
    </row>
    <row r="9" spans="1:14" ht="16.5" customHeight="1">
      <c r="A9" s="22" t="s">
        <v>33</v>
      </c>
      <c r="B9" s="44">
        <v>8401</v>
      </c>
      <c r="C9" s="44">
        <v>7909</v>
      </c>
      <c r="D9" s="44">
        <v>9296</v>
      </c>
      <c r="E9" s="44">
        <v>5134</v>
      </c>
      <c r="F9" s="44">
        <v>7167</v>
      </c>
      <c r="G9" s="44">
        <v>4403</v>
      </c>
      <c r="H9" s="44">
        <v>4166</v>
      </c>
      <c r="I9" s="44">
        <v>9877</v>
      </c>
      <c r="J9" s="44">
        <v>1271</v>
      </c>
      <c r="K9" s="37">
        <f>SUM(B9:J9)</f>
        <v>57624</v>
      </c>
      <c r="L9"/>
      <c r="M9"/>
      <c r="N9"/>
    </row>
    <row r="10" spans="1:14" ht="16.5" customHeight="1">
      <c r="A10" s="22" t="s">
        <v>32</v>
      </c>
      <c r="B10" s="44">
        <v>16</v>
      </c>
      <c r="C10" s="44">
        <v>4</v>
      </c>
      <c r="D10" s="44">
        <v>7</v>
      </c>
      <c r="E10" s="44">
        <v>29</v>
      </c>
      <c r="F10" s="44">
        <v>4</v>
      </c>
      <c r="G10" s="44">
        <v>0</v>
      </c>
      <c r="H10" s="44">
        <v>0</v>
      </c>
      <c r="I10" s="44">
        <v>31</v>
      </c>
      <c r="J10" s="44">
        <v>0</v>
      </c>
      <c r="K10" s="37">
        <f>SUM(B10:J10)</f>
        <v>91</v>
      </c>
      <c r="L10"/>
      <c r="M10"/>
      <c r="N10"/>
    </row>
    <row r="11" spans="1:14" ht="16.5" customHeight="1">
      <c r="A11" s="43" t="s">
        <v>31</v>
      </c>
      <c r="B11" s="42">
        <v>80959</v>
      </c>
      <c r="C11" s="42">
        <v>60038</v>
      </c>
      <c r="D11" s="42">
        <v>88517</v>
      </c>
      <c r="E11" s="42">
        <v>43071</v>
      </c>
      <c r="F11" s="42">
        <v>69782</v>
      </c>
      <c r="G11" s="42">
        <v>68653</v>
      </c>
      <c r="H11" s="42">
        <v>86444</v>
      </c>
      <c r="I11" s="42">
        <v>110897</v>
      </c>
      <c r="J11" s="42">
        <v>25949</v>
      </c>
      <c r="K11" s="37">
        <f>SUM(B11:J11)</f>
        <v>634310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1.104128205938825</v>
      </c>
      <c r="C16" s="38">
        <v>1.229050296604417</v>
      </c>
      <c r="D16" s="38">
        <v>1.020826621055648</v>
      </c>
      <c r="E16" s="38">
        <v>1.239780316923711</v>
      </c>
      <c r="F16" s="38">
        <v>1.060486312690972</v>
      </c>
      <c r="G16" s="38">
        <v>1.100739983258525</v>
      </c>
      <c r="H16" s="38">
        <v>1.046970702690314</v>
      </c>
      <c r="I16" s="38">
        <v>1.051081906230014</v>
      </c>
      <c r="J16" s="38">
        <v>1.056935801642569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402503.99000000005</v>
      </c>
      <c r="C18" s="35">
        <f aca="true" t="shared" si="2" ref="C18:J18">SUM(C19:C28)</f>
        <v>381165.88000000006</v>
      </c>
      <c r="D18" s="35">
        <f t="shared" si="2"/>
        <v>457911.1100000001</v>
      </c>
      <c r="E18" s="35">
        <f t="shared" si="2"/>
        <v>264066.91</v>
      </c>
      <c r="F18" s="35">
        <f t="shared" si="2"/>
        <v>371515.75</v>
      </c>
      <c r="G18" s="35">
        <f t="shared" si="2"/>
        <v>362210.30999999994</v>
      </c>
      <c r="H18" s="35">
        <f t="shared" si="2"/>
        <v>353915.23000000004</v>
      </c>
      <c r="I18" s="35">
        <f t="shared" si="2"/>
        <v>480443.61000000004</v>
      </c>
      <c r="J18" s="35">
        <f t="shared" si="2"/>
        <v>117985.98</v>
      </c>
      <c r="K18" s="35">
        <f>SUM(B18:J18)</f>
        <v>3191718.77</v>
      </c>
      <c r="L18"/>
      <c r="M18"/>
      <c r="N18"/>
    </row>
    <row r="19" spans="1:14" ht="16.5" customHeight="1">
      <c r="A19" s="18" t="s">
        <v>72</v>
      </c>
      <c r="B19" s="55">
        <f>ROUND((B13+B14)*B7,2)</f>
        <v>345277.36</v>
      </c>
      <c r="C19" s="55">
        <f aca="true" t="shared" si="3" ref="C19:J19">ROUND((C13+C14)*C7,2)</f>
        <v>288390.84</v>
      </c>
      <c r="D19" s="55">
        <f t="shared" si="3"/>
        <v>460223.54</v>
      </c>
      <c r="E19" s="55">
        <f t="shared" si="3"/>
        <v>197301.18</v>
      </c>
      <c r="F19" s="55">
        <f t="shared" si="3"/>
        <v>333114.15</v>
      </c>
      <c r="G19" s="55">
        <f t="shared" si="3"/>
        <v>319451.97</v>
      </c>
      <c r="H19" s="55">
        <f t="shared" si="3"/>
        <v>315467.78</v>
      </c>
      <c r="I19" s="55">
        <f t="shared" si="3"/>
        <v>424859.1</v>
      </c>
      <c r="J19" s="55">
        <f t="shared" si="3"/>
        <v>108319.27</v>
      </c>
      <c r="K19" s="30">
        <f>SUM(B19:J19)</f>
        <v>2792405.19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35953.11</v>
      </c>
      <c r="C20" s="30">
        <f t="shared" si="4"/>
        <v>66056.01</v>
      </c>
      <c r="D20" s="30">
        <f t="shared" si="4"/>
        <v>9584.9</v>
      </c>
      <c r="E20" s="30">
        <f t="shared" si="4"/>
        <v>47308.94</v>
      </c>
      <c r="F20" s="30">
        <f t="shared" si="4"/>
        <v>20148.85</v>
      </c>
      <c r="G20" s="30">
        <f t="shared" si="4"/>
        <v>32181.59</v>
      </c>
      <c r="H20" s="30">
        <f t="shared" si="4"/>
        <v>14817.74</v>
      </c>
      <c r="I20" s="30">
        <f t="shared" si="4"/>
        <v>21702.61</v>
      </c>
      <c r="J20" s="30">
        <f t="shared" si="4"/>
        <v>6167.24</v>
      </c>
      <c r="K20" s="30">
        <f aca="true" t="shared" si="5" ref="K20:K28">SUM(B20:J20)</f>
        <v>253920.99</v>
      </c>
      <c r="L20"/>
      <c r="M20"/>
      <c r="N20"/>
    </row>
    <row r="21" spans="1:14" ht="16.5" customHeight="1">
      <c r="A21" s="18" t="s">
        <v>27</v>
      </c>
      <c r="B21" s="30">
        <v>17326.65</v>
      </c>
      <c r="C21" s="30">
        <v>21277.92</v>
      </c>
      <c r="D21" s="30">
        <v>21342.32</v>
      </c>
      <c r="E21" s="30">
        <v>14745.61</v>
      </c>
      <c r="F21" s="30">
        <v>14769.39</v>
      </c>
      <c r="G21" s="30">
        <v>8955.29</v>
      </c>
      <c r="H21" s="30">
        <v>18490.87</v>
      </c>
      <c r="I21" s="30">
        <v>28069.9</v>
      </c>
      <c r="J21" s="30">
        <v>8565.16</v>
      </c>
      <c r="K21" s="30">
        <f t="shared" si="5"/>
        <v>153543.11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56" t="s">
        <v>73</v>
      </c>
      <c r="B26" s="30">
        <v>1158.74</v>
      </c>
      <c r="C26" s="30">
        <v>1097.08</v>
      </c>
      <c r="D26" s="30">
        <v>1318.03</v>
      </c>
      <c r="E26" s="30">
        <v>760.5</v>
      </c>
      <c r="F26" s="30">
        <v>1068.82</v>
      </c>
      <c r="G26" s="30">
        <v>1043.12</v>
      </c>
      <c r="H26" s="30">
        <v>1017.43</v>
      </c>
      <c r="I26" s="30">
        <v>1382.27</v>
      </c>
      <c r="J26" s="30">
        <v>339.14</v>
      </c>
      <c r="K26" s="30">
        <f t="shared" si="5"/>
        <v>9185.13</v>
      </c>
      <c r="L26"/>
      <c r="M26"/>
      <c r="N26"/>
    </row>
    <row r="27" spans="1:14" ht="16.5" customHeight="1">
      <c r="A27" s="56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56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-43407.73</v>
      </c>
      <c r="C31" s="30">
        <f t="shared" si="6"/>
        <v>-40900.049999999996</v>
      </c>
      <c r="D31" s="30">
        <f t="shared" si="6"/>
        <v>-70305.17</v>
      </c>
      <c r="E31" s="30">
        <f t="shared" si="6"/>
        <v>-26818.48</v>
      </c>
      <c r="F31" s="30">
        <f t="shared" si="6"/>
        <v>-37478.09</v>
      </c>
      <c r="G31" s="30">
        <f t="shared" si="6"/>
        <v>-25173.620000000003</v>
      </c>
      <c r="H31" s="30">
        <f t="shared" si="6"/>
        <v>-23987.960000000003</v>
      </c>
      <c r="I31" s="30">
        <f t="shared" si="6"/>
        <v>-51145.08</v>
      </c>
      <c r="J31" s="30">
        <f t="shared" si="6"/>
        <v>-13868.46</v>
      </c>
      <c r="K31" s="30">
        <f aca="true" t="shared" si="7" ref="K31:K39">SUM(B31:J31)</f>
        <v>-333084.6400000001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-36964.4</v>
      </c>
      <c r="C32" s="30">
        <f t="shared" si="8"/>
        <v>-34799.6</v>
      </c>
      <c r="D32" s="30">
        <f t="shared" si="8"/>
        <v>-40902.4</v>
      </c>
      <c r="E32" s="30">
        <f t="shared" si="8"/>
        <v>-22589.6</v>
      </c>
      <c r="F32" s="30">
        <f t="shared" si="8"/>
        <v>-31534.8</v>
      </c>
      <c r="G32" s="30">
        <f t="shared" si="8"/>
        <v>-19373.2</v>
      </c>
      <c r="H32" s="30">
        <f t="shared" si="8"/>
        <v>-18330.4</v>
      </c>
      <c r="I32" s="30">
        <f t="shared" si="8"/>
        <v>-43458.8</v>
      </c>
      <c r="J32" s="30">
        <f t="shared" si="8"/>
        <v>-5592.4</v>
      </c>
      <c r="K32" s="30">
        <f t="shared" si="7"/>
        <v>-253545.6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-36964.4</v>
      </c>
      <c r="C33" s="30">
        <f aca="true" t="shared" si="9" ref="C33:J33">-ROUND((C9)*$E$3,2)</f>
        <v>-34799.6</v>
      </c>
      <c r="D33" s="30">
        <f t="shared" si="9"/>
        <v>-40902.4</v>
      </c>
      <c r="E33" s="30">
        <f t="shared" si="9"/>
        <v>-22589.6</v>
      </c>
      <c r="F33" s="30">
        <f t="shared" si="9"/>
        <v>-31534.8</v>
      </c>
      <c r="G33" s="30">
        <f t="shared" si="9"/>
        <v>-19373.2</v>
      </c>
      <c r="H33" s="30">
        <f t="shared" si="9"/>
        <v>-18330.4</v>
      </c>
      <c r="I33" s="30">
        <f t="shared" si="9"/>
        <v>-43458.8</v>
      </c>
      <c r="J33" s="30">
        <f t="shared" si="9"/>
        <v>-5592.4</v>
      </c>
      <c r="K33" s="30">
        <f t="shared" si="7"/>
        <v>-253545.6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-6443.33</v>
      </c>
      <c r="C37" s="27">
        <f t="shared" si="10"/>
        <v>-6100.45</v>
      </c>
      <c r="D37" s="27">
        <f t="shared" si="10"/>
        <v>-29402.77</v>
      </c>
      <c r="E37" s="27">
        <f t="shared" si="10"/>
        <v>-4228.88</v>
      </c>
      <c r="F37" s="27">
        <f t="shared" si="10"/>
        <v>-5943.29</v>
      </c>
      <c r="G37" s="27">
        <f t="shared" si="10"/>
        <v>-5800.42</v>
      </c>
      <c r="H37" s="27">
        <f t="shared" si="10"/>
        <v>-5657.56</v>
      </c>
      <c r="I37" s="27">
        <f t="shared" si="10"/>
        <v>-7686.28</v>
      </c>
      <c r="J37" s="27">
        <f t="shared" si="10"/>
        <v>-8276.06</v>
      </c>
      <c r="K37" s="30">
        <f t="shared" si="7"/>
        <v>-79539.04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-6443.33</v>
      </c>
      <c r="C47" s="17">
        <v>-6100.45</v>
      </c>
      <c r="D47" s="17">
        <v>-7329.11</v>
      </c>
      <c r="E47" s="17">
        <v>-4228.88</v>
      </c>
      <c r="F47" s="17">
        <v>-5943.29</v>
      </c>
      <c r="G47" s="17">
        <v>-5800.42</v>
      </c>
      <c r="H47" s="17">
        <v>-5657.56</v>
      </c>
      <c r="I47" s="17">
        <v>-7686.28</v>
      </c>
      <c r="J47" s="17">
        <v>-1885.85</v>
      </c>
      <c r="K47" s="17">
        <f>SUM(B47:J47)</f>
        <v>-51075.17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359096.26000000007</v>
      </c>
      <c r="C51" s="27">
        <f aca="true" t="shared" si="11" ref="C51:J51">IF(C18+C31+C52&lt;0,0,C18+C31+C52)</f>
        <v>340265.8300000001</v>
      </c>
      <c r="D51" s="27">
        <f t="shared" si="11"/>
        <v>387605.9400000001</v>
      </c>
      <c r="E51" s="27">
        <f t="shared" si="11"/>
        <v>237248.42999999996</v>
      </c>
      <c r="F51" s="27">
        <f t="shared" si="11"/>
        <v>334037.66000000003</v>
      </c>
      <c r="G51" s="27">
        <f t="shared" si="11"/>
        <v>337036.68999999994</v>
      </c>
      <c r="H51" s="27">
        <f t="shared" si="11"/>
        <v>329927.27</v>
      </c>
      <c r="I51" s="27">
        <f t="shared" si="11"/>
        <v>429298.53</v>
      </c>
      <c r="J51" s="27">
        <f t="shared" si="11"/>
        <v>104117.51999999999</v>
      </c>
      <c r="K51" s="20">
        <f>SUM(B51:J51)</f>
        <v>2858634.1300000004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359096.27</v>
      </c>
      <c r="C57" s="10">
        <f t="shared" si="13"/>
        <v>340265.82</v>
      </c>
      <c r="D57" s="10">
        <f t="shared" si="13"/>
        <v>387605.95</v>
      </c>
      <c r="E57" s="10">
        <f t="shared" si="13"/>
        <v>237248.43</v>
      </c>
      <c r="F57" s="10">
        <f t="shared" si="13"/>
        <v>334037.65</v>
      </c>
      <c r="G57" s="10">
        <f t="shared" si="13"/>
        <v>337036.69</v>
      </c>
      <c r="H57" s="10">
        <f t="shared" si="13"/>
        <v>329927.27</v>
      </c>
      <c r="I57" s="10">
        <f>SUM(I58:I70)</f>
        <v>429298.54</v>
      </c>
      <c r="J57" s="10">
        <f t="shared" si="13"/>
        <v>104117.52</v>
      </c>
      <c r="K57" s="5">
        <f>SUM(K58:K70)</f>
        <v>2858634.14</v>
      </c>
      <c r="L57" s="9"/>
    </row>
    <row r="58" spans="1:11" ht="16.5" customHeight="1">
      <c r="A58" s="7" t="s">
        <v>58</v>
      </c>
      <c r="B58" s="8">
        <v>313167.86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313167.86</v>
      </c>
    </row>
    <row r="59" spans="1:11" ht="16.5" customHeight="1">
      <c r="A59" s="7" t="s">
        <v>59</v>
      </c>
      <c r="B59" s="8">
        <v>45928.41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45928.41</v>
      </c>
    </row>
    <row r="60" spans="1:11" ht="16.5" customHeight="1">
      <c r="A60" s="7" t="s">
        <v>4</v>
      </c>
      <c r="B60" s="6">
        <v>0</v>
      </c>
      <c r="C60" s="8">
        <v>340265.82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340265.82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387605.95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387605.95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237248.43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237248.43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334037.65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334037.65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337036.69</v>
      </c>
      <c r="H64" s="6">
        <v>0</v>
      </c>
      <c r="I64" s="6">
        <v>0</v>
      </c>
      <c r="J64" s="6">
        <v>0</v>
      </c>
      <c r="K64" s="5">
        <f t="shared" si="14"/>
        <v>337036.69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329927.27</v>
      </c>
      <c r="I65" s="6">
        <v>0</v>
      </c>
      <c r="J65" s="6">
        <v>0</v>
      </c>
      <c r="K65" s="5">
        <f t="shared" si="14"/>
        <v>329927.27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146347.87</v>
      </c>
      <c r="J67" s="6">
        <v>0</v>
      </c>
      <c r="K67" s="5">
        <f t="shared" si="14"/>
        <v>146347.87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282950.67</v>
      </c>
      <c r="J68" s="6">
        <v>0</v>
      </c>
      <c r="K68" s="5">
        <f t="shared" si="14"/>
        <v>282950.67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104117.52</v>
      </c>
      <c r="K69" s="5">
        <f t="shared" si="14"/>
        <v>104117.52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2022-02-24T22:23:00Z</dcterms:modified>
  <cp:category/>
  <cp:version/>
  <cp:contentType/>
  <cp:contentStatus/>
</cp:coreProperties>
</file>