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<sst xmlns="http://schemas.openxmlformats.org/spreadsheetml/2006/main" count="78" uniqueCount="77">
  <si>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</si>
  <si>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</si>
  <si>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</si>
  <si>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</si>
  <si>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</si>
  <si>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</si>
  <si>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</si>
  <si>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</si>
  <si>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</si>
  <si>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</si>
  <si>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</si>
  <si>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</si>
  <si>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</si>
  <si>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</si>
  <si>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</si>
  <si>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</si>
  <si>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</si>
  <si>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</si>
  <si>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</si>
  <si>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</si>
  <si>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</si>
  <si>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</si>
  <si>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</si>
  <si>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</si>
  <si>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</si>
  <si>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</si>
  <si>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</si>
  <si>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</si>
  <si>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</si>
  <si>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</si>
  <si>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</si>
  <si>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</si>
  <si>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</si>
  <si>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</si>
  <si>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</si>
  <si>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</si>
  <si>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</si>
  <si>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</si>
  <si>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</si>
  <si>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</si>
  <si>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</si>
  <si>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</si>
  <si>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</si>
  <si>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</si>
  <si>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</si>
  <si>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</si>
  <si>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</si>
  <si>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</si>
  <si>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</si>
  <si>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</si>
  <si>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</si>
  <si>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</si>
  <si>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</si>
  <si>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</si>
  <si>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</si>
  <si>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</si>
  <si>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</si>
  <si>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</si>
  <si>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</si>
  <si>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</si>
  <si>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</si>
  <si>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</si>
  <si>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</si>
  <si>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</si>
  <si>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</si>
  <si>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</si>
  <si>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</si>
  <si>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</si>
  <si>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</si>
  <si>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18/02/22 - VENCIMENTO 25/02/22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</si>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</sst>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305892</v>
      </c>
      <c r="C7" s="46">
        <f t="shared" si="0"/>
        <v>252311</v>
      </c>
      <c r="D7" s="46">
        <f t="shared" si="0"/>
        <v>320122</v>
      </c>
      <c r="E7" s="46">
        <f t="shared" si="0"/>
        <v>170511</v>
      </c>
      <c r="F7" s="46">
        <f t="shared" si="0"/>
        <v>214147</v>
      </c>
      <c r="G7" s="46">
        <f t="shared" si="0"/>
        <v>215554</v>
      </c>
      <c r="H7" s="46">
        <f t="shared" si="0"/>
        <v>260399</v>
      </c>
      <c r="I7" s="46">
        <f t="shared" si="0"/>
        <v>351167</v>
      </c>
      <c r="J7" s="46">
        <f t="shared" si="0"/>
        <v>108599</v>
      </c>
      <c r="K7" s="46">
        <f t="shared" si="0"/>
        <v>2198702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21160</v>
      </c>
      <c r="C8" s="44">
        <f t="shared" si="1"/>
        <v>20153</v>
      </c>
      <c r="D8" s="44">
        <f t="shared" si="1"/>
        <v>21172</v>
      </c>
      <c r="E8" s="44">
        <f t="shared" si="1"/>
        <v>13100</v>
      </c>
      <c r="F8" s="44">
        <f t="shared" si="1"/>
        <v>15415</v>
      </c>
      <c r="G8" s="44">
        <f t="shared" si="1"/>
        <v>8349</v>
      </c>
      <c r="H8" s="44">
        <f t="shared" si="1"/>
        <v>7996</v>
      </c>
      <c r="I8" s="44">
        <f t="shared" si="1"/>
        <v>22048</v>
      </c>
      <c r="J8" s="44">
        <f t="shared" si="1"/>
        <v>4015</v>
      </c>
      <c r="K8" s="37">
        <f>SUM(B8:J8)</f>
        <v>133408</v>
      </c>
      <c r="L8"/>
      <c r="M8"/>
      <c r="N8"/>
    </row>
    <row r="9" spans="1:14" ht="16.5" customHeight="1">
      <c r="A9" s="22" t="s">
        <v>33</v>
      </c>
      <c r="B9" s="44">
        <v>21114</v>
      </c>
      <c r="C9" s="44">
        <v>20145</v>
      </c>
      <c r="D9" s="44">
        <v>21166</v>
      </c>
      <c r="E9" s="44">
        <v>13041</v>
      </c>
      <c r="F9" s="44">
        <v>15397</v>
      </c>
      <c r="G9" s="44">
        <v>8343</v>
      </c>
      <c r="H9" s="44">
        <v>7996</v>
      </c>
      <c r="I9" s="44">
        <v>21972</v>
      </c>
      <c r="J9" s="44">
        <v>4015</v>
      </c>
      <c r="K9" s="37">
        <f>SUM(B9:J9)</f>
        <v>133189</v>
      </c>
      <c r="L9"/>
      <c r="M9"/>
      <c r="N9"/>
    </row>
    <row r="10" spans="1:14" ht="16.5" customHeight="1">
      <c r="A10" s="22" t="s">
        <v>32</v>
      </c>
      <c r="B10" s="44">
        <v>46</v>
      </c>
      <c r="C10" s="44">
        <v>8</v>
      </c>
      <c r="D10" s="44">
        <v>6</v>
      </c>
      <c r="E10" s="44">
        <v>59</v>
      </c>
      <c r="F10" s="44">
        <v>18</v>
      </c>
      <c r="G10" s="44">
        <v>6</v>
      </c>
      <c r="H10" s="44">
        <v>0</v>
      </c>
      <c r="I10" s="44">
        <v>76</v>
      </c>
      <c r="J10" s="44">
        <v>0</v>
      </c>
      <c r="K10" s="37">
        <f>SUM(B10:J10)</f>
        <v>219</v>
      </c>
      <c r="L10"/>
      <c r="M10"/>
      <c r="N10"/>
    </row>
    <row r="11" spans="1:14" ht="16.5" customHeight="1">
      <c r="A11" s="43" t="s">
        <v>31</v>
      </c>
      <c r="B11" s="42">
        <v>284732</v>
      </c>
      <c r="C11" s="42">
        <v>232158</v>
      </c>
      <c r="D11" s="42">
        <v>298950</v>
      </c>
      <c r="E11" s="42">
        <v>157411</v>
      </c>
      <c r="F11" s="42">
        <v>198732</v>
      </c>
      <c r="G11" s="42">
        <v>207205</v>
      </c>
      <c r="H11" s="42">
        <v>252403</v>
      </c>
      <c r="I11" s="42">
        <v>329119</v>
      </c>
      <c r="J11" s="42">
        <v>104584</v>
      </c>
      <c r="K11" s="37">
        <f>SUM(B11:J11)</f>
        <v>2065294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70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1.173376674750254</v>
      </c>
      <c r="C16" s="38">
        <v>1.240183006099576</v>
      </c>
      <c r="D16" s="38">
        <v>1.045444631761823</v>
      </c>
      <c r="E16" s="38">
        <v>1.340490754791366</v>
      </c>
      <c r="F16" s="38">
        <v>1.083265270720788</v>
      </c>
      <c r="G16" s="38">
        <v>1.162579313955302</v>
      </c>
      <c r="H16" s="38">
        <v>1.085927744599626</v>
      </c>
      <c r="I16" s="38">
        <v>1.075011956917713</v>
      </c>
      <c r="J16" s="38">
        <v>1.128766408229171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71</v>
      </c>
      <c r="B18" s="35">
        <f>SUM(B19:B28)</f>
        <v>1429252.3099999998</v>
      </c>
      <c r="C18" s="35">
        <f aca="true" t="shared" si="2" ref="C18:J18">SUM(C19:C28)</f>
        <v>1370937.07</v>
      </c>
      <c r="D18" s="35">
        <f t="shared" si="2"/>
        <v>1575963.43</v>
      </c>
      <c r="E18" s="35">
        <f t="shared" si="2"/>
        <v>966829.9000000001</v>
      </c>
      <c r="F18" s="35">
        <f t="shared" si="2"/>
        <v>1037389.7200000001</v>
      </c>
      <c r="G18" s="35">
        <f t="shared" si="2"/>
        <v>1122078.01</v>
      </c>
      <c r="H18" s="35">
        <f t="shared" si="2"/>
        <v>1020801.3000000002</v>
      </c>
      <c r="I18" s="35">
        <f t="shared" si="2"/>
        <v>1390631.99</v>
      </c>
      <c r="J18" s="35">
        <f t="shared" si="2"/>
        <v>498013.53</v>
      </c>
      <c r="K18" s="35">
        <f>SUM(B18:J18)</f>
        <v>10411897.26</v>
      </c>
      <c r="L18"/>
      <c r="M18"/>
      <c r="N18"/>
    </row>
    <row r="19" spans="1:14" ht="16.5" customHeight="1">
      <c r="A19" s="18" t="s">
        <v>72</v>
      </c>
      <c r="B19" s="60">
        <f>ROUND((B13+B14)*B7,2)</f>
        <v>1181721.97</v>
      </c>
      <c r="C19" s="60">
        <f aca="true" t="shared" si="3" ref="C19:J19">ROUND((C13+C14)*C7,2)</f>
        <v>1070833.12</v>
      </c>
      <c r="D19" s="60">
        <f t="shared" si="3"/>
        <v>1506109.99</v>
      </c>
      <c r="E19" s="60">
        <f t="shared" si="3"/>
        <v>697475.25</v>
      </c>
      <c r="F19" s="60">
        <f t="shared" si="3"/>
        <v>926999.53</v>
      </c>
      <c r="G19" s="60">
        <f t="shared" si="3"/>
        <v>942552.98</v>
      </c>
      <c r="H19" s="60">
        <f t="shared" si="3"/>
        <v>906605.16</v>
      </c>
      <c r="I19" s="60">
        <f t="shared" si="3"/>
        <v>1235019.22</v>
      </c>
      <c r="J19" s="60">
        <f t="shared" si="3"/>
        <v>432158.86</v>
      </c>
      <c r="K19" s="30">
        <f>SUM(B19:J19)</f>
        <v>8899476.08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204883.03</v>
      </c>
      <c r="C20" s="30">
        <f t="shared" si="4"/>
        <v>257195.92</v>
      </c>
      <c r="D20" s="30">
        <f t="shared" si="4"/>
        <v>68444.61</v>
      </c>
      <c r="E20" s="30">
        <f t="shared" si="4"/>
        <v>237483.87</v>
      </c>
      <c r="F20" s="30">
        <f t="shared" si="4"/>
        <v>77186.87</v>
      </c>
      <c r="G20" s="30">
        <f t="shared" si="4"/>
        <v>153239.62</v>
      </c>
      <c r="H20" s="30">
        <f t="shared" si="4"/>
        <v>77902.54</v>
      </c>
      <c r="I20" s="30">
        <f t="shared" si="4"/>
        <v>92641.21</v>
      </c>
      <c r="J20" s="30">
        <f t="shared" si="4"/>
        <v>55647.54</v>
      </c>
      <c r="K20" s="30">
        <f aca="true" t="shared" si="5" ref="K18:K28">SUM(B20:J20)</f>
        <v>1224625.21</v>
      </c>
      <c r="L20"/>
      <c r="M20"/>
      <c r="N20"/>
    </row>
    <row r="21" spans="1:14" ht="16.5" customHeight="1">
      <c r="A21" s="18" t="s">
        <v>27</v>
      </c>
      <c r="B21" s="30">
        <v>38541.15</v>
      </c>
      <c r="C21" s="30">
        <v>37299.92</v>
      </c>
      <c r="D21" s="30">
        <v>34512.3</v>
      </c>
      <c r="E21" s="30">
        <v>27028.56</v>
      </c>
      <c r="F21" s="30">
        <v>29833.01</v>
      </c>
      <c r="G21" s="30">
        <v>24671.65</v>
      </c>
      <c r="H21" s="30">
        <v>31229.27</v>
      </c>
      <c r="I21" s="30">
        <v>57259.76</v>
      </c>
      <c r="J21" s="30">
        <v>15152.06</v>
      </c>
      <c r="K21" s="30">
        <f t="shared" si="5"/>
        <v>295527.68</v>
      </c>
      <c r="L21"/>
      <c r="M21"/>
      <c r="N21"/>
    </row>
    <row r="22" spans="1:14" ht="16.5" customHeight="1">
      <c r="A22" s="18" t="s">
        <v>26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0</v>
      </c>
      <c r="H22" s="34">
        <v>3267.3</v>
      </c>
      <c r="I22" s="34">
        <v>3267.3</v>
      </c>
      <c r="J22" s="34">
        <v>1633.65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61" t="s">
        <v>73</v>
      </c>
      <c r="B26" s="30">
        <v>1318.03</v>
      </c>
      <c r="C26" s="30">
        <v>1264.08</v>
      </c>
      <c r="D26" s="30">
        <v>1454.21</v>
      </c>
      <c r="E26" s="30">
        <v>891.54</v>
      </c>
      <c r="F26" s="30">
        <v>955.77</v>
      </c>
      <c r="G26" s="30">
        <v>1035.42</v>
      </c>
      <c r="H26" s="30">
        <v>942.92</v>
      </c>
      <c r="I26" s="30">
        <v>1282.07</v>
      </c>
      <c r="J26" s="30">
        <v>459.9</v>
      </c>
      <c r="K26" s="30">
        <f t="shared" si="5"/>
        <v>9603.939999999999</v>
      </c>
      <c r="L26"/>
      <c r="M26"/>
      <c r="N26"/>
    </row>
    <row r="27" spans="1:14" ht="16.5" customHeight="1">
      <c r="A27" s="61" t="s">
        <v>74</v>
      </c>
      <c r="B27" s="30">
        <v>826.28</v>
      </c>
      <c r="C27" s="30">
        <v>793.53</v>
      </c>
      <c r="D27" s="30">
        <v>885.13</v>
      </c>
      <c r="E27" s="30">
        <v>502.78</v>
      </c>
      <c r="F27" s="30">
        <v>561.29</v>
      </c>
      <c r="G27" s="30">
        <v>641.7</v>
      </c>
      <c r="H27" s="30">
        <v>635.71</v>
      </c>
      <c r="I27" s="30">
        <v>887.03</v>
      </c>
      <c r="J27" s="30">
        <v>291.64</v>
      </c>
      <c r="K27" s="30">
        <f t="shared" si="5"/>
        <v>6025.09</v>
      </c>
      <c r="L27"/>
      <c r="M27"/>
      <c r="N27"/>
    </row>
    <row r="28" spans="1:14" ht="16.5" customHeight="1">
      <c r="A28" s="61" t="s">
        <v>75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24</v>
      </c>
      <c r="B31" s="30">
        <f aca="true" t="shared" si="6" ref="B31:J31">+B32+B37+B49</f>
        <v>-168491.46000000002</v>
      </c>
      <c r="C31" s="30">
        <f t="shared" si="6"/>
        <v>-113107.50999999998</v>
      </c>
      <c r="D31" s="30">
        <f t="shared" si="6"/>
        <v>-164786.15</v>
      </c>
      <c r="E31" s="30">
        <f t="shared" si="6"/>
        <v>-141213.48</v>
      </c>
      <c r="F31" s="30">
        <f t="shared" si="6"/>
        <v>-108946.42</v>
      </c>
      <c r="G31" s="30">
        <f t="shared" si="6"/>
        <v>-142721.46</v>
      </c>
      <c r="H31" s="30">
        <f t="shared" si="6"/>
        <v>-91521.12</v>
      </c>
      <c r="I31" s="30">
        <f t="shared" si="6"/>
        <v>-130539.54000000001</v>
      </c>
      <c r="J31" s="30">
        <f t="shared" si="6"/>
        <v>-34970.14</v>
      </c>
      <c r="K31" s="30">
        <f aca="true" t="shared" si="7" ref="K31:K39">SUM(B31:J31)</f>
        <v>-1096297.2799999998</v>
      </c>
      <c r="L31"/>
      <c r="M31"/>
      <c r="N31"/>
    </row>
    <row r="32" spans="1:14" ht="16.5" customHeight="1">
      <c r="A32" s="18" t="s">
        <v>23</v>
      </c>
      <c r="B32" s="30">
        <f aca="true" t="shared" si="8" ref="B32:J32">B33+B34+B35+B36</f>
        <v>-143075.27000000002</v>
      </c>
      <c r="C32" s="30">
        <f t="shared" si="8"/>
        <v>-95976.79999999999</v>
      </c>
      <c r="D32" s="30">
        <f t="shared" si="8"/>
        <v>-111495.25</v>
      </c>
      <c r="E32" s="30">
        <f t="shared" si="8"/>
        <v>-114188.32</v>
      </c>
      <c r="F32" s="30">
        <f t="shared" si="8"/>
        <v>-67746.8</v>
      </c>
      <c r="G32" s="30">
        <f t="shared" si="8"/>
        <v>-98552.51</v>
      </c>
      <c r="H32" s="30">
        <f t="shared" si="8"/>
        <v>-48887.5</v>
      </c>
      <c r="I32" s="30">
        <f t="shared" si="8"/>
        <v>-118064.45000000001</v>
      </c>
      <c r="J32" s="30">
        <f t="shared" si="8"/>
        <v>-24264.170000000002</v>
      </c>
      <c r="K32" s="30">
        <f t="shared" si="7"/>
        <v>-822251.0700000002</v>
      </c>
      <c r="L32"/>
      <c r="M32"/>
      <c r="N32"/>
    </row>
    <row r="33" spans="1:14" s="23" customFormat="1" ht="16.5" customHeight="1">
      <c r="A33" s="29" t="s">
        <v>57</v>
      </c>
      <c r="B33" s="30">
        <f>-ROUND((B9)*$E$3,2)</f>
        <v>-92901.6</v>
      </c>
      <c r="C33" s="30">
        <f aca="true" t="shared" si="9" ref="C33:J33">-ROUND((C9)*$E$3,2)</f>
        <v>-88638</v>
      </c>
      <c r="D33" s="30">
        <f t="shared" si="9"/>
        <v>-93130.4</v>
      </c>
      <c r="E33" s="30">
        <f t="shared" si="9"/>
        <v>-57380.4</v>
      </c>
      <c r="F33" s="30">
        <f t="shared" si="9"/>
        <v>-67746.8</v>
      </c>
      <c r="G33" s="30">
        <f t="shared" si="9"/>
        <v>-36709.2</v>
      </c>
      <c r="H33" s="30">
        <f t="shared" si="9"/>
        <v>-35182.4</v>
      </c>
      <c r="I33" s="30">
        <f t="shared" si="9"/>
        <v>-96676.8</v>
      </c>
      <c r="J33" s="30">
        <f t="shared" si="9"/>
        <v>-17666</v>
      </c>
      <c r="K33" s="30">
        <f t="shared" si="7"/>
        <v>-586031.6000000001</v>
      </c>
      <c r="L33" s="28"/>
      <c r="M33"/>
      <c r="N33"/>
    </row>
    <row r="34" spans="1:14" ht="16.5" customHeight="1">
      <c r="A34" s="25" t="s">
        <v>22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21</v>
      </c>
      <c r="B35" s="30">
        <v>-770</v>
      </c>
      <c r="C35" s="30">
        <v>-246.4</v>
      </c>
      <c r="D35" s="30">
        <v>-308</v>
      </c>
      <c r="E35" s="30">
        <v>-237.6</v>
      </c>
      <c r="F35" s="26">
        <v>0</v>
      </c>
      <c r="G35" s="30">
        <v>-215.6</v>
      </c>
      <c r="H35" s="30">
        <v>-24.82</v>
      </c>
      <c r="I35" s="30">
        <v>-38.74</v>
      </c>
      <c r="J35" s="30">
        <v>-11.95</v>
      </c>
      <c r="K35" s="30">
        <f t="shared" si="7"/>
        <v>-1853.11</v>
      </c>
      <c r="L35"/>
      <c r="M35"/>
      <c r="N35"/>
    </row>
    <row r="36" spans="1:14" ht="16.5" customHeight="1">
      <c r="A36" s="25" t="s">
        <v>20</v>
      </c>
      <c r="B36" s="30">
        <v>-49403.67</v>
      </c>
      <c r="C36" s="30">
        <v>-7092.4</v>
      </c>
      <c r="D36" s="30">
        <v>-18056.85</v>
      </c>
      <c r="E36" s="30">
        <v>-56570.32</v>
      </c>
      <c r="F36" s="26">
        <v>0</v>
      </c>
      <c r="G36" s="30">
        <v>-61627.71</v>
      </c>
      <c r="H36" s="30">
        <v>-13680.28</v>
      </c>
      <c r="I36" s="30">
        <v>-21348.91</v>
      </c>
      <c r="J36" s="30">
        <v>-6586.22</v>
      </c>
      <c r="K36" s="30">
        <f t="shared" si="7"/>
        <v>-234366.36</v>
      </c>
      <c r="L36"/>
      <c r="M36"/>
      <c r="N36"/>
    </row>
    <row r="37" spans="1:14" s="23" customFormat="1" ht="16.5" customHeight="1">
      <c r="A37" s="18" t="s">
        <v>19</v>
      </c>
      <c r="B37" s="27">
        <f aca="true" t="shared" si="10" ref="B37:J37">SUM(B38:B47)</f>
        <v>-25416.190000000002</v>
      </c>
      <c r="C37" s="27">
        <f t="shared" si="10"/>
        <v>-17130.71</v>
      </c>
      <c r="D37" s="27">
        <f t="shared" si="10"/>
        <v>-53290.9</v>
      </c>
      <c r="E37" s="27">
        <f t="shared" si="10"/>
        <v>-27025.16</v>
      </c>
      <c r="F37" s="27">
        <f t="shared" si="10"/>
        <v>-41199.619999999995</v>
      </c>
      <c r="G37" s="27">
        <f t="shared" si="10"/>
        <v>-44168.95</v>
      </c>
      <c r="H37" s="27">
        <f t="shared" si="10"/>
        <v>-42633.619999999995</v>
      </c>
      <c r="I37" s="27">
        <f t="shared" si="10"/>
        <v>-12475.09</v>
      </c>
      <c r="J37" s="27">
        <f t="shared" si="10"/>
        <v>-10705.970000000001</v>
      </c>
      <c r="K37" s="30">
        <f t="shared" si="7"/>
        <v>-274046.2100000001</v>
      </c>
      <c r="L37"/>
      <c r="M37"/>
      <c r="N37"/>
    </row>
    <row r="38" spans="1:14" ht="16.5" customHeight="1">
      <c r="A38" s="25" t="s">
        <v>18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17</v>
      </c>
      <c r="B39" s="27">
        <v>-18087.08</v>
      </c>
      <c r="C39" s="27">
        <v>-10101.63</v>
      </c>
      <c r="D39" s="27">
        <v>-23130.94</v>
      </c>
      <c r="E39" s="27">
        <v>-22067.66</v>
      </c>
      <c r="F39" s="27">
        <v>-35884.95</v>
      </c>
      <c r="G39" s="27">
        <v>-38411.39</v>
      </c>
      <c r="H39" s="27">
        <v>-37390.38</v>
      </c>
      <c r="I39" s="27">
        <v>-5346</v>
      </c>
      <c r="J39" s="27">
        <v>-1758.43</v>
      </c>
      <c r="K39" s="30">
        <f t="shared" si="7"/>
        <v>-192178.46</v>
      </c>
      <c r="L39"/>
      <c r="M39"/>
      <c r="N39"/>
    </row>
    <row r="40" spans="1:14" ht="16.5" customHeight="1">
      <c r="A40" s="25" t="s">
        <v>16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4"/>
      <c r="M45"/>
      <c r="N45"/>
    </row>
    <row r="46" spans="1:14" s="23" customFormat="1" ht="16.5" customHeight="1">
      <c r="A46" s="25" t="s">
        <v>10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4"/>
      <c r="M46"/>
      <c r="N46"/>
    </row>
    <row r="47" spans="1:14" s="23" customFormat="1" ht="16.5" customHeight="1">
      <c r="A47" s="25" t="s">
        <v>76</v>
      </c>
      <c r="B47" s="17">
        <v>-7329.11</v>
      </c>
      <c r="C47" s="17">
        <v>-7029.08</v>
      </c>
      <c r="D47" s="17">
        <v>-8086.3</v>
      </c>
      <c r="E47" s="17">
        <v>-4957.5</v>
      </c>
      <c r="F47" s="17">
        <v>-5314.67</v>
      </c>
      <c r="G47" s="17">
        <v>-5757.56</v>
      </c>
      <c r="H47" s="17">
        <v>-5243.24</v>
      </c>
      <c r="I47" s="17">
        <v>-7129.09</v>
      </c>
      <c r="J47" s="17">
        <v>-2557.33</v>
      </c>
      <c r="K47" s="17">
        <f>SUM(B47:J47)</f>
        <v>-53403.87999999999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1260760.8499999999</v>
      </c>
      <c r="C51" s="27">
        <f aca="true" t="shared" si="11" ref="C51:J51">IF(C18+C31+C52&lt;0,0,C18+C31+C52)</f>
        <v>1257829.56</v>
      </c>
      <c r="D51" s="27">
        <f t="shared" si="11"/>
        <v>1411177.28</v>
      </c>
      <c r="E51" s="27">
        <f t="shared" si="11"/>
        <v>825616.4200000002</v>
      </c>
      <c r="F51" s="27">
        <f t="shared" si="11"/>
        <v>928443.3</v>
      </c>
      <c r="G51" s="27">
        <f t="shared" si="11"/>
        <v>979356.55</v>
      </c>
      <c r="H51" s="27">
        <f t="shared" si="11"/>
        <v>929280.1800000002</v>
      </c>
      <c r="I51" s="27">
        <f t="shared" si="11"/>
        <v>1260092.45</v>
      </c>
      <c r="J51" s="27">
        <f t="shared" si="11"/>
        <v>463043.39</v>
      </c>
      <c r="K51" s="20">
        <f>SUM(B51:J51)</f>
        <v>9315599.98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1260760.85</v>
      </c>
      <c r="C57" s="10">
        <f t="shared" si="13"/>
        <v>1257829.55</v>
      </c>
      <c r="D57" s="10">
        <f t="shared" si="13"/>
        <v>1411177.29</v>
      </c>
      <c r="E57" s="10">
        <f t="shared" si="13"/>
        <v>825616.41</v>
      </c>
      <c r="F57" s="10">
        <f t="shared" si="13"/>
        <v>928443.3</v>
      </c>
      <c r="G57" s="10">
        <f t="shared" si="13"/>
        <v>979356.54</v>
      </c>
      <c r="H57" s="10">
        <f t="shared" si="13"/>
        <v>929280.16</v>
      </c>
      <c r="I57" s="10">
        <f>SUM(I58:I70)</f>
        <v>1260092.45</v>
      </c>
      <c r="J57" s="10">
        <f t="shared" si="13"/>
        <v>463043.4</v>
      </c>
      <c r="K57" s="5">
        <f>SUM(K58:K70)</f>
        <v>9315599.950000001</v>
      </c>
      <c r="L57" s="9"/>
    </row>
    <row r="58" spans="1:11" ht="16.5" customHeight="1">
      <c r="A58" s="7" t="s">
        <v>58</v>
      </c>
      <c r="B58" s="8">
        <v>1100644.22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1100644.22</v>
      </c>
    </row>
    <row r="59" spans="1:11" ht="16.5" customHeight="1">
      <c r="A59" s="7" t="s">
        <v>59</v>
      </c>
      <c r="B59" s="8">
        <v>160116.63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160116.63</v>
      </c>
    </row>
    <row r="60" spans="1:11" ht="16.5" customHeight="1">
      <c r="A60" s="7" t="s">
        <v>4</v>
      </c>
      <c r="B60" s="6">
        <v>0</v>
      </c>
      <c r="C60" s="8">
        <v>1257829.55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1257829.55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1411177.29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1411177.29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825616.41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825616.41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928443.3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928443.3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979356.54</v>
      </c>
      <c r="H64" s="6">
        <v>0</v>
      </c>
      <c r="I64" s="6">
        <v>0</v>
      </c>
      <c r="J64" s="6">
        <v>0</v>
      </c>
      <c r="K64" s="5">
        <f t="shared" si="14"/>
        <v>979356.54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929280.16</v>
      </c>
      <c r="I65" s="6">
        <v>0</v>
      </c>
      <c r="J65" s="6">
        <v>0</v>
      </c>
      <c r="K65" s="5">
        <f t="shared" si="14"/>
        <v>929280.16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472912.7</v>
      </c>
      <c r="J67" s="6">
        <v>0</v>
      </c>
      <c r="K67" s="5">
        <f t="shared" si="14"/>
        <v>472912.7</v>
      </c>
    </row>
    <row r="68" spans="1:11" ht="16.5" customHeight="1">
      <c r="A68" s="7" t="s">
        <v>54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787179.75</v>
      </c>
      <c r="J68" s="6">
        <v>0</v>
      </c>
      <c r="K68" s="5">
        <f t="shared" si="14"/>
        <v>787179.75</v>
      </c>
    </row>
    <row r="69" spans="1:11" ht="16.5" customHeight="1">
      <c r="A69" s="7" t="s">
        <v>55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463043.4</v>
      </c>
      <c r="K69" s="5">
        <f t="shared" si="14"/>
        <v>463043.4</v>
      </c>
    </row>
    <row r="70" spans="1:11" ht="18" customHeight="1">
      <c r="A70" s="4" t="s">
        <v>66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2022-02-24T22:16:55Z</dcterms:modified>
  <cp:category/>
  <cp:version/>
  <cp:contentType/>
  <cp:contentStatus/>
</cp:coreProperties>
</file>