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<sst xmlns="http://schemas.openxmlformats.org/spreadsheetml/2006/main" count="78" uniqueCount="77">
  <si>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</si>
  <si>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</si>
  <si>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</si>
  <si>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</si>
  <si>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</si>
  <si>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</si>
  <si>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</si>
  <si>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</si>
  <si>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</si>
  <si>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</si>
  <si>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</si>
  <si>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</si>
  <si>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</si>
  <si>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</si>
  <si>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</si>
  <si>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</si>
  <si>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</si>
  <si>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</si>
  <si>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</si>
  <si>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</si>
  <si>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</si>
  <si>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</si>
  <si>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</si>
  <si>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</si>
  <si>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</si>
  <si>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</si>
  <si>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</si>
  <si>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</si>
  <si>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</si>
  <si>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</si>
  <si>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</si>
  <si>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</si>
  <si>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</si>
  <si>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</si>
  <si>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</si>
  <si>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</si>
  <si>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</si>
  <si>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</si>
  <si>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</si>
  <si>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</si>
  <si>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</si>
  <si>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</si>
  <si>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</si>
  <si>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</si>
  <si>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</si>
  <si>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</si>
  <si>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</si>
  <si>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</si>
  <si>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</si>
  <si>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</si>
  <si>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</si>
  <si>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</si>
  <si>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</si>
  <si>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</si>
  <si>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</si>
  <si>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</si>
  <si>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</si>
  <si>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</si>
  <si>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</si>
  <si>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</si>
  <si>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</si>
  <si>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</si>
  <si>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</si>
  <si>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</si>
  <si>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</si>
  <si>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</si>
  <si>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</si>
  <si>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</si>
  <si>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</si>
  <si>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17/02/22 - VENCIMENTO 24/02/22</t>
  </si>
  <si>
    <t>2.1 Tarifa de Remuneração por Passageiro Transportado Combustível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</si>
  <si>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</si>
  <si>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</si>
  <si>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</si>
  <si>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</si>
  <si>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Dados por Chip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</si>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</sst>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309034</v>
      </c>
      <c r="C7" s="46">
        <f t="shared" si="0"/>
        <v>253650</v>
      </c>
      <c r="D7" s="46">
        <f t="shared" si="0"/>
        <v>318281</v>
      </c>
      <c r="E7" s="46">
        <f t="shared" si="0"/>
        <v>173952</v>
      </c>
      <c r="F7" s="46">
        <f t="shared" si="0"/>
        <v>210191</v>
      </c>
      <c r="G7" s="46">
        <f t="shared" si="0"/>
        <v>217627</v>
      </c>
      <c r="H7" s="46">
        <f t="shared" si="0"/>
        <v>259347</v>
      </c>
      <c r="I7" s="46">
        <f t="shared" si="0"/>
        <v>349996</v>
      </c>
      <c r="J7" s="46">
        <f t="shared" si="0"/>
        <v>110148</v>
      </c>
      <c r="K7" s="46">
        <f t="shared" si="0"/>
        <v>2202226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20599</v>
      </c>
      <c r="C8" s="44">
        <f t="shared" si="1"/>
        <v>19859</v>
      </c>
      <c r="D8" s="44">
        <f t="shared" si="1"/>
        <v>20328</v>
      </c>
      <c r="E8" s="44">
        <f t="shared" si="1"/>
        <v>12896</v>
      </c>
      <c r="F8" s="44">
        <f t="shared" si="1"/>
        <v>14565</v>
      </c>
      <c r="G8" s="44">
        <f t="shared" si="1"/>
        <v>7679</v>
      </c>
      <c r="H8" s="44">
        <f t="shared" si="1"/>
        <v>7397</v>
      </c>
      <c r="I8" s="44">
        <f t="shared" si="1"/>
        <v>20834</v>
      </c>
      <c r="J8" s="44">
        <f t="shared" si="1"/>
        <v>4044</v>
      </c>
      <c r="K8" s="37">
        <f>SUM(B8:J8)</f>
        <v>128201</v>
      </c>
      <c r="L8"/>
      <c r="M8"/>
      <c r="N8"/>
    </row>
    <row r="9" spans="1:14" ht="16.5" customHeight="1">
      <c r="A9" s="22" t="s">
        <v>33</v>
      </c>
      <c r="B9" s="44">
        <v>20555</v>
      </c>
      <c r="C9" s="44">
        <v>19855</v>
      </c>
      <c r="D9" s="44">
        <v>20318</v>
      </c>
      <c r="E9" s="44">
        <v>12836</v>
      </c>
      <c r="F9" s="44">
        <v>14547</v>
      </c>
      <c r="G9" s="44">
        <v>7678</v>
      </c>
      <c r="H9" s="44">
        <v>7397</v>
      </c>
      <c r="I9" s="44">
        <v>20746</v>
      </c>
      <c r="J9" s="44">
        <v>4044</v>
      </c>
      <c r="K9" s="37">
        <f>SUM(B9:J9)</f>
        <v>127976</v>
      </c>
      <c r="L9"/>
      <c r="M9"/>
      <c r="N9"/>
    </row>
    <row r="10" spans="1:14" ht="16.5" customHeight="1">
      <c r="A10" s="22" t="s">
        <v>32</v>
      </c>
      <c r="B10" s="44">
        <v>44</v>
      </c>
      <c r="C10" s="44">
        <v>4</v>
      </c>
      <c r="D10" s="44">
        <v>10</v>
      </c>
      <c r="E10" s="44">
        <v>60</v>
      </c>
      <c r="F10" s="44">
        <v>18</v>
      </c>
      <c r="G10" s="44">
        <v>1</v>
      </c>
      <c r="H10" s="44">
        <v>0</v>
      </c>
      <c r="I10" s="44">
        <v>88</v>
      </c>
      <c r="J10" s="44">
        <v>0</v>
      </c>
      <c r="K10" s="37">
        <f>SUM(B10:J10)</f>
        <v>225</v>
      </c>
      <c r="L10"/>
      <c r="M10"/>
      <c r="N10"/>
    </row>
    <row r="11" spans="1:14" ht="16.5" customHeight="1">
      <c r="A11" s="43" t="s">
        <v>31</v>
      </c>
      <c r="B11" s="42">
        <v>288435</v>
      </c>
      <c r="C11" s="42">
        <v>233791</v>
      </c>
      <c r="D11" s="42">
        <v>297953</v>
      </c>
      <c r="E11" s="42">
        <v>161056</v>
      </c>
      <c r="F11" s="42">
        <v>195626</v>
      </c>
      <c r="G11" s="42">
        <v>209948</v>
      </c>
      <c r="H11" s="42">
        <v>251950</v>
      </c>
      <c r="I11" s="42">
        <v>329162</v>
      </c>
      <c r="J11" s="42">
        <v>106104</v>
      </c>
      <c r="K11" s="37">
        <f>SUM(B11:J11)</f>
        <v>2074025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70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1.162661084215944</v>
      </c>
      <c r="C16" s="38">
        <v>1.233071012766252</v>
      </c>
      <c r="D16" s="38">
        <v>1.058177790137559</v>
      </c>
      <c r="E16" s="38">
        <v>1.323447712443214</v>
      </c>
      <c r="F16" s="38">
        <v>1.103752188419372</v>
      </c>
      <c r="G16" s="38">
        <v>1.17135691805589</v>
      </c>
      <c r="H16" s="38">
        <v>1.092901301846745</v>
      </c>
      <c r="I16" s="38">
        <v>1.084506035573027</v>
      </c>
      <c r="J16" s="38">
        <v>1.118211879426015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71</v>
      </c>
      <c r="B18" s="35">
        <f>SUM(B19:B28)</f>
        <v>1418785.1600000001</v>
      </c>
      <c r="C18" s="35">
        <f aca="true" t="shared" si="2" ref="C18:J18">SUM(C19:C28)</f>
        <v>1358766.35</v>
      </c>
      <c r="D18" s="35">
        <f t="shared" si="2"/>
        <v>1572321.3099999998</v>
      </c>
      <c r="E18" s="35">
        <f t="shared" si="2"/>
        <v>965438.0200000001</v>
      </c>
      <c r="F18" s="35">
        <f t="shared" si="2"/>
        <v>1029088.2800000001</v>
      </c>
      <c r="G18" s="35">
        <f t="shared" si="2"/>
        <v>1130793.84</v>
      </c>
      <c r="H18" s="35">
        <f t="shared" si="2"/>
        <v>1014370.77</v>
      </c>
      <c r="I18" s="35">
        <f t="shared" si="2"/>
        <v>1385345.2899999998</v>
      </c>
      <c r="J18" s="35">
        <f t="shared" si="2"/>
        <v>495882.23000000004</v>
      </c>
      <c r="K18" s="35">
        <f>SUM(B18:J18)</f>
        <v>10370791.25</v>
      </c>
      <c r="L18"/>
      <c r="M18"/>
      <c r="N18"/>
    </row>
    <row r="19" spans="1:14" ht="16.5" customHeight="1">
      <c r="A19" s="18" t="s">
        <v>72</v>
      </c>
      <c r="B19" s="60">
        <f>ROUND((B13+B14)*B7,2)</f>
        <v>1183167.57</v>
      </c>
      <c r="C19" s="60">
        <f aca="true" t="shared" si="3" ref="C19:J19">ROUND((C13+C14)*C7,2)</f>
        <v>1066877.27</v>
      </c>
      <c r="D19" s="60">
        <f t="shared" si="3"/>
        <v>1484048.82</v>
      </c>
      <c r="E19" s="60">
        <f t="shared" si="3"/>
        <v>705184.01</v>
      </c>
      <c r="F19" s="60">
        <f t="shared" si="3"/>
        <v>901740.41</v>
      </c>
      <c r="G19" s="60">
        <f t="shared" si="3"/>
        <v>943108.37</v>
      </c>
      <c r="H19" s="60">
        <f t="shared" si="3"/>
        <v>894850.89</v>
      </c>
      <c r="I19" s="60">
        <f t="shared" si="3"/>
        <v>1219876.06</v>
      </c>
      <c r="J19" s="60">
        <f t="shared" si="3"/>
        <v>434401.68</v>
      </c>
      <c r="K19" s="30">
        <f>SUM(B19:J19)</f>
        <v>8833255.08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192455.32</v>
      </c>
      <c r="C20" s="30">
        <f t="shared" si="4"/>
        <v>248658.17</v>
      </c>
      <c r="D20" s="30">
        <f t="shared" si="4"/>
        <v>86338.68</v>
      </c>
      <c r="E20" s="30">
        <f t="shared" si="4"/>
        <v>228090.15</v>
      </c>
      <c r="F20" s="30">
        <f t="shared" si="4"/>
        <v>93557.54</v>
      </c>
      <c r="G20" s="30">
        <f t="shared" si="4"/>
        <v>161608.14</v>
      </c>
      <c r="H20" s="30">
        <f t="shared" si="4"/>
        <v>83132.81</v>
      </c>
      <c r="I20" s="30">
        <f t="shared" si="4"/>
        <v>103086.89</v>
      </c>
      <c r="J20" s="30">
        <f t="shared" si="4"/>
        <v>51351.44</v>
      </c>
      <c r="K20" s="30">
        <f aca="true" t="shared" si="5" ref="K18:K28">SUM(B20:J20)</f>
        <v>1248279.14</v>
      </c>
      <c r="L20"/>
      <c r="M20"/>
      <c r="N20"/>
    </row>
    <row r="21" spans="1:14" ht="16.5" customHeight="1">
      <c r="A21" s="18" t="s">
        <v>27</v>
      </c>
      <c r="B21" s="30">
        <v>39056.11</v>
      </c>
      <c r="C21" s="30">
        <v>37625.37</v>
      </c>
      <c r="D21" s="30">
        <v>35032.15</v>
      </c>
      <c r="E21" s="30">
        <v>27316.51</v>
      </c>
      <c r="F21" s="30">
        <v>30420.02</v>
      </c>
      <c r="G21" s="30">
        <v>24448.16</v>
      </c>
      <c r="H21" s="30">
        <v>31322.74</v>
      </c>
      <c r="I21" s="30">
        <v>56665.41</v>
      </c>
      <c r="J21" s="30">
        <v>15074.04</v>
      </c>
      <c r="K21" s="30">
        <f t="shared" si="5"/>
        <v>296960.50999999995</v>
      </c>
      <c r="L21"/>
      <c r="M21"/>
      <c r="N21"/>
    </row>
    <row r="22" spans="1:14" ht="16.5" customHeight="1">
      <c r="A22" s="18" t="s">
        <v>26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0</v>
      </c>
      <c r="H22" s="34">
        <v>3267.3</v>
      </c>
      <c r="I22" s="34">
        <v>3267.3</v>
      </c>
      <c r="J22" s="34">
        <v>1633.65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61" t="s">
        <v>73</v>
      </c>
      <c r="B26" s="30">
        <v>1318.03</v>
      </c>
      <c r="C26" s="30">
        <v>1261.51</v>
      </c>
      <c r="D26" s="30">
        <v>1459.34</v>
      </c>
      <c r="E26" s="30">
        <v>896.67</v>
      </c>
      <c r="F26" s="30">
        <v>955.77</v>
      </c>
      <c r="G26" s="30">
        <v>1050.83</v>
      </c>
      <c r="H26" s="30">
        <v>942.92</v>
      </c>
      <c r="I26" s="30">
        <v>1287.2</v>
      </c>
      <c r="J26" s="30">
        <v>459.9</v>
      </c>
      <c r="K26" s="30">
        <f t="shared" si="5"/>
        <v>9632.17</v>
      </c>
      <c r="L26"/>
      <c r="M26"/>
      <c r="N26"/>
    </row>
    <row r="27" spans="1:14" ht="16.5" customHeight="1">
      <c r="A27" s="61" t="s">
        <v>74</v>
      </c>
      <c r="B27" s="30">
        <v>826.28</v>
      </c>
      <c r="C27" s="30">
        <v>793.53</v>
      </c>
      <c r="D27" s="30">
        <v>885.13</v>
      </c>
      <c r="E27" s="30">
        <v>502.78</v>
      </c>
      <c r="F27" s="30">
        <v>561.29</v>
      </c>
      <c r="G27" s="30">
        <v>641.7</v>
      </c>
      <c r="H27" s="30">
        <v>635.71</v>
      </c>
      <c r="I27" s="30">
        <v>887.03</v>
      </c>
      <c r="J27" s="30">
        <v>291.64</v>
      </c>
      <c r="K27" s="30">
        <f t="shared" si="5"/>
        <v>6025.09</v>
      </c>
      <c r="L27"/>
      <c r="M27"/>
      <c r="N27"/>
    </row>
    <row r="28" spans="1:14" ht="16.5" customHeight="1">
      <c r="A28" s="61" t="s">
        <v>75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24</v>
      </c>
      <c r="B31" s="30">
        <f aca="true" t="shared" si="6" ref="B31:J31">+B32+B37+B49</f>
        <v>-149293.31999999998</v>
      </c>
      <c r="C31" s="30">
        <f t="shared" si="6"/>
        <v>-101308.40000000001</v>
      </c>
      <c r="D31" s="30">
        <f t="shared" si="6"/>
        <v>-141587.64</v>
      </c>
      <c r="E31" s="30">
        <f t="shared" si="6"/>
        <v>-127980.49</v>
      </c>
      <c r="F31" s="30">
        <f t="shared" si="6"/>
        <v>-69321.47</v>
      </c>
      <c r="G31" s="30">
        <f t="shared" si="6"/>
        <v>-107617.53</v>
      </c>
      <c r="H31" s="30">
        <f t="shared" si="6"/>
        <v>-52324.35999999999</v>
      </c>
      <c r="I31" s="30">
        <f t="shared" si="6"/>
        <v>-121121.77</v>
      </c>
      <c r="J31" s="30">
        <f t="shared" si="6"/>
        <v>-33738.53</v>
      </c>
      <c r="K31" s="30">
        <f aca="true" t="shared" si="7" ref="K31:K39">SUM(B31:J31)</f>
        <v>-904293.51</v>
      </c>
      <c r="L31"/>
      <c r="M31"/>
      <c r="N31"/>
    </row>
    <row r="32" spans="1:14" ht="16.5" customHeight="1">
      <c r="A32" s="18" t="s">
        <v>23</v>
      </c>
      <c r="B32" s="30">
        <f aca="true" t="shared" si="8" ref="B32:J32">B33+B34+B35+B36</f>
        <v>-141964.21</v>
      </c>
      <c r="C32" s="30">
        <f t="shared" si="8"/>
        <v>-94293.6</v>
      </c>
      <c r="D32" s="30">
        <f t="shared" si="8"/>
        <v>-111399.1</v>
      </c>
      <c r="E32" s="30">
        <f t="shared" si="8"/>
        <v>-122994.41</v>
      </c>
      <c r="F32" s="30">
        <f t="shared" si="8"/>
        <v>-64006.8</v>
      </c>
      <c r="G32" s="30">
        <f t="shared" si="8"/>
        <v>-101774.25</v>
      </c>
      <c r="H32" s="30">
        <f t="shared" si="8"/>
        <v>-47081.119999999995</v>
      </c>
      <c r="I32" s="30">
        <f t="shared" si="8"/>
        <v>-113964.1</v>
      </c>
      <c r="J32" s="30">
        <f t="shared" si="8"/>
        <v>-24790.989999999998</v>
      </c>
      <c r="K32" s="30">
        <f t="shared" si="7"/>
        <v>-822268.5800000001</v>
      </c>
      <c r="L32"/>
      <c r="M32"/>
      <c r="N32"/>
    </row>
    <row r="33" spans="1:14" s="23" customFormat="1" ht="16.5" customHeight="1">
      <c r="A33" s="29" t="s">
        <v>57</v>
      </c>
      <c r="B33" s="30">
        <f>-ROUND((B9)*$E$3,2)</f>
        <v>-90442</v>
      </c>
      <c r="C33" s="30">
        <f aca="true" t="shared" si="9" ref="C33:J33">-ROUND((C9)*$E$3,2)</f>
        <v>-87362</v>
      </c>
      <c r="D33" s="30">
        <f t="shared" si="9"/>
        <v>-89399.2</v>
      </c>
      <c r="E33" s="30">
        <f t="shared" si="9"/>
        <v>-56478.4</v>
      </c>
      <c r="F33" s="30">
        <f t="shared" si="9"/>
        <v>-64006.8</v>
      </c>
      <c r="G33" s="30">
        <f t="shared" si="9"/>
        <v>-33783.2</v>
      </c>
      <c r="H33" s="30">
        <f t="shared" si="9"/>
        <v>-32546.8</v>
      </c>
      <c r="I33" s="30">
        <f t="shared" si="9"/>
        <v>-91282.4</v>
      </c>
      <c r="J33" s="30">
        <f t="shared" si="9"/>
        <v>-17793.6</v>
      </c>
      <c r="K33" s="30">
        <f t="shared" si="7"/>
        <v>-563094.4</v>
      </c>
      <c r="L33" s="28"/>
      <c r="M33"/>
      <c r="N33"/>
    </row>
    <row r="34" spans="1:14" ht="16.5" customHeight="1">
      <c r="A34" s="25" t="s">
        <v>22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21</v>
      </c>
      <c r="B35" s="30">
        <v>-862.4</v>
      </c>
      <c r="C35" s="30">
        <v>-308</v>
      </c>
      <c r="D35" s="30">
        <v>-360.8</v>
      </c>
      <c r="E35" s="30">
        <v>-154</v>
      </c>
      <c r="F35" s="26">
        <v>0</v>
      </c>
      <c r="G35" s="30">
        <v>-246.4</v>
      </c>
      <c r="H35" s="30">
        <v>-24.82</v>
      </c>
      <c r="I35" s="30">
        <v>-38.74</v>
      </c>
      <c r="J35" s="30">
        <v>-11.95</v>
      </c>
      <c r="K35" s="30">
        <f t="shared" si="7"/>
        <v>-2007.1100000000001</v>
      </c>
      <c r="L35"/>
      <c r="M35"/>
      <c r="N35"/>
    </row>
    <row r="36" spans="1:14" ht="16.5" customHeight="1">
      <c r="A36" s="25" t="s">
        <v>20</v>
      </c>
      <c r="B36" s="30">
        <v>-50659.81</v>
      </c>
      <c r="C36" s="30">
        <v>-6623.6</v>
      </c>
      <c r="D36" s="30">
        <v>-21639.1</v>
      </c>
      <c r="E36" s="30">
        <v>-66362.01</v>
      </c>
      <c r="F36" s="26">
        <v>0</v>
      </c>
      <c r="G36" s="30">
        <v>-67744.65</v>
      </c>
      <c r="H36" s="30">
        <v>-14509.5</v>
      </c>
      <c r="I36" s="30">
        <v>-22642.96</v>
      </c>
      <c r="J36" s="30">
        <v>-6985.44</v>
      </c>
      <c r="K36" s="30">
        <f t="shared" si="7"/>
        <v>-257167.06999999998</v>
      </c>
      <c r="L36"/>
      <c r="M36"/>
      <c r="N36"/>
    </row>
    <row r="37" spans="1:14" s="23" customFormat="1" ht="16.5" customHeight="1">
      <c r="A37" s="18" t="s">
        <v>19</v>
      </c>
      <c r="B37" s="27">
        <f aca="true" t="shared" si="10" ref="B37:J37">SUM(B38:B47)</f>
        <v>-7329.11</v>
      </c>
      <c r="C37" s="27">
        <f t="shared" si="10"/>
        <v>-7014.8</v>
      </c>
      <c r="D37" s="27">
        <f t="shared" si="10"/>
        <v>-30188.54</v>
      </c>
      <c r="E37" s="27">
        <f t="shared" si="10"/>
        <v>-4986.08</v>
      </c>
      <c r="F37" s="27">
        <f t="shared" si="10"/>
        <v>-5314.67</v>
      </c>
      <c r="G37" s="27">
        <f t="shared" si="10"/>
        <v>-5843.28</v>
      </c>
      <c r="H37" s="27">
        <f t="shared" si="10"/>
        <v>-5243.24</v>
      </c>
      <c r="I37" s="27">
        <f t="shared" si="10"/>
        <v>-7157.67</v>
      </c>
      <c r="J37" s="27">
        <f t="shared" si="10"/>
        <v>-8947.54</v>
      </c>
      <c r="K37" s="30">
        <f t="shared" si="7"/>
        <v>-82024.93</v>
      </c>
      <c r="L37"/>
      <c r="M37"/>
      <c r="N37"/>
    </row>
    <row r="38" spans="1:14" ht="16.5" customHeight="1">
      <c r="A38" s="25" t="s">
        <v>18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17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7"/>
        <v>0</v>
      </c>
      <c r="L39"/>
      <c r="M39"/>
      <c r="N39"/>
    </row>
    <row r="40" spans="1:14" ht="16.5" customHeight="1">
      <c r="A40" s="25" t="s">
        <v>16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4"/>
      <c r="M45"/>
      <c r="N45"/>
    </row>
    <row r="46" spans="1:14" s="23" customFormat="1" ht="16.5" customHeight="1">
      <c r="A46" s="25" t="s">
        <v>10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4"/>
      <c r="M46"/>
      <c r="N46"/>
    </row>
    <row r="47" spans="1:14" s="23" customFormat="1" ht="16.5" customHeight="1">
      <c r="A47" s="25" t="s">
        <v>76</v>
      </c>
      <c r="B47" s="17">
        <v>-7329.11</v>
      </c>
      <c r="C47" s="17">
        <v>-7014.8</v>
      </c>
      <c r="D47" s="17">
        <v>-8114.88</v>
      </c>
      <c r="E47" s="17">
        <v>-4986.08</v>
      </c>
      <c r="F47" s="17">
        <v>-5314.67</v>
      </c>
      <c r="G47" s="17">
        <v>-5843.28</v>
      </c>
      <c r="H47" s="17">
        <v>-5243.24</v>
      </c>
      <c r="I47" s="17">
        <v>-7157.67</v>
      </c>
      <c r="J47" s="17">
        <v>-2557.33</v>
      </c>
      <c r="K47" s="17">
        <f>SUM(B47:J47)</f>
        <v>-53561.06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1269491.84</v>
      </c>
      <c r="C51" s="27">
        <f aca="true" t="shared" si="11" ref="C51:J51">IF(C18+C31+C52&lt;0,0,C18+C31+C52)</f>
        <v>1257457.9500000002</v>
      </c>
      <c r="D51" s="27">
        <f t="shared" si="11"/>
        <v>1430733.67</v>
      </c>
      <c r="E51" s="27">
        <f t="shared" si="11"/>
        <v>837457.5300000001</v>
      </c>
      <c r="F51" s="27">
        <f t="shared" si="11"/>
        <v>959766.8100000002</v>
      </c>
      <c r="G51" s="27">
        <f t="shared" si="11"/>
        <v>1023176.31</v>
      </c>
      <c r="H51" s="27">
        <f t="shared" si="11"/>
        <v>962046.41</v>
      </c>
      <c r="I51" s="27">
        <f t="shared" si="11"/>
        <v>1264223.5199999998</v>
      </c>
      <c r="J51" s="27">
        <f t="shared" si="11"/>
        <v>462143.70000000007</v>
      </c>
      <c r="K51" s="20">
        <f>SUM(B51:J51)</f>
        <v>9466497.74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1269491.84</v>
      </c>
      <c r="C57" s="10">
        <f t="shared" si="13"/>
        <v>1257457.94</v>
      </c>
      <c r="D57" s="10">
        <f t="shared" si="13"/>
        <v>1430733.66</v>
      </c>
      <c r="E57" s="10">
        <f t="shared" si="13"/>
        <v>837457.54</v>
      </c>
      <c r="F57" s="10">
        <f t="shared" si="13"/>
        <v>959766.81</v>
      </c>
      <c r="G57" s="10">
        <f t="shared" si="13"/>
        <v>1023176.31</v>
      </c>
      <c r="H57" s="10">
        <f t="shared" si="13"/>
        <v>962046.42</v>
      </c>
      <c r="I57" s="10">
        <f>SUM(I58:I70)</f>
        <v>1264223.52</v>
      </c>
      <c r="J57" s="10">
        <f t="shared" si="13"/>
        <v>462143.7</v>
      </c>
      <c r="K57" s="5">
        <f>SUM(K58:K70)</f>
        <v>9466497.74</v>
      </c>
      <c r="L57" s="9"/>
    </row>
    <row r="58" spans="1:11" ht="16.5" customHeight="1">
      <c r="A58" s="7" t="s">
        <v>58</v>
      </c>
      <c r="B58" s="8">
        <v>1109535.87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1109535.87</v>
      </c>
    </row>
    <row r="59" spans="1:11" ht="16.5" customHeight="1">
      <c r="A59" s="7" t="s">
        <v>59</v>
      </c>
      <c r="B59" s="8">
        <v>159955.97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159955.97</v>
      </c>
    </row>
    <row r="60" spans="1:11" ht="16.5" customHeight="1">
      <c r="A60" s="7" t="s">
        <v>4</v>
      </c>
      <c r="B60" s="6">
        <v>0</v>
      </c>
      <c r="C60" s="8">
        <v>1257457.94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1257457.94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1430733.66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1430733.66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837457.54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837457.54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959766.81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959766.81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1023176.31</v>
      </c>
      <c r="H64" s="6">
        <v>0</v>
      </c>
      <c r="I64" s="6">
        <v>0</v>
      </c>
      <c r="J64" s="6">
        <v>0</v>
      </c>
      <c r="K64" s="5">
        <f t="shared" si="14"/>
        <v>1023176.31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962046.42</v>
      </c>
      <c r="I65" s="6">
        <v>0</v>
      </c>
      <c r="J65" s="6">
        <v>0</v>
      </c>
      <c r="K65" s="5">
        <f t="shared" si="14"/>
        <v>962046.42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461062.32</v>
      </c>
      <c r="J67" s="6">
        <v>0</v>
      </c>
      <c r="K67" s="5">
        <f t="shared" si="14"/>
        <v>461062.32</v>
      </c>
    </row>
    <row r="68" spans="1:11" ht="16.5" customHeight="1">
      <c r="A68" s="7" t="s">
        <v>54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803161.2</v>
      </c>
      <c r="J68" s="6">
        <v>0</v>
      </c>
      <c r="K68" s="5">
        <f t="shared" si="14"/>
        <v>803161.2</v>
      </c>
    </row>
    <row r="69" spans="1:11" ht="16.5" customHeight="1">
      <c r="A69" s="7" t="s">
        <v>55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462143.7</v>
      </c>
      <c r="K69" s="5">
        <f t="shared" si="14"/>
        <v>462143.7</v>
      </c>
    </row>
    <row r="70" spans="1:11" ht="18" customHeight="1">
      <c r="A70" s="4" t="s">
        <v>66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/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2022-02-23T19:15:17Z</dcterms:modified>
  <cp:category/>
  <cp:version/>
  <cp:contentType/>
  <cp:contentStatus/>
</cp:coreProperties>
</file>