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<sst xmlns="http://schemas.openxmlformats.org/spreadsheetml/2006/main" count="78" uniqueCount="77">
  <si>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</si>
  <si>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</si>
  <si>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</si>
  <si>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</si>
  <si>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</si>
  <si>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</si>
  <si>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</si>
  <si>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</si>
  <si>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</si>
  <si>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</si>
  <si>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</si>
  <si>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</si>
  <si>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</si>
  <si>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</si>
  <si>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</si>
  <si>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</si>
  <si>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</si>
  <si>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</si>
  <si>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</si>
  <si>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</si>
  <si>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</si>
  <si>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</si>
  <si>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</si>
  <si>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</si>
  <si>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</si>
  <si>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</si>
  <si>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</si>
  <si>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</si>
  <si>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</si>
  <si>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</si>
  <si>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</si>
  <si>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</si>
  <si>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</si>
  <si>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</si>
  <si>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</si>
  <si>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</si>
  <si>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</si>
  <si>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</si>
  <si>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</si>
  <si>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</si>
  <si>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</si>
  <si>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</si>
  <si>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</si>
  <si>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</si>
  <si>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</si>
  <si>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</si>
  <si>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</si>
  <si>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</si>
  <si>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</si>
  <si>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</si>
  <si>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</si>
  <si>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</si>
  <si>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</si>
  <si>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</si>
  <si>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</si>
  <si>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</si>
  <si>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</si>
  <si>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</si>
  <si>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</si>
  <si>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</si>
  <si>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</si>
  <si>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</si>
  <si>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</si>
  <si>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</si>
  <si>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</si>
  <si>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</si>
  <si>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</si>
  <si>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</si>
  <si>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</si>
  <si>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15/02/22 - VENCIMENTO 22/02/22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</si>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</sst>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1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309546</v>
      </c>
      <c r="C7" s="46">
        <f t="shared" si="0"/>
        <v>257743</v>
      </c>
      <c r="D7" s="46">
        <f t="shared" si="0"/>
        <v>312764</v>
      </c>
      <c r="E7" s="46">
        <f t="shared" si="0"/>
        <v>174859</v>
      </c>
      <c r="F7" s="46">
        <f t="shared" si="0"/>
        <v>214773</v>
      </c>
      <c r="G7" s="46">
        <f t="shared" si="0"/>
        <v>217623</v>
      </c>
      <c r="H7" s="46">
        <f t="shared" si="0"/>
        <v>260193</v>
      </c>
      <c r="I7" s="46">
        <f t="shared" si="0"/>
        <v>353542</v>
      </c>
      <c r="J7" s="46">
        <f t="shared" si="0"/>
        <v>109877</v>
      </c>
      <c r="K7" s="46">
        <f t="shared" si="0"/>
        <v>2210920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20854</v>
      </c>
      <c r="C8" s="44">
        <f t="shared" si="1"/>
        <v>20345</v>
      </c>
      <c r="D8" s="44">
        <f t="shared" si="1"/>
        <v>20674</v>
      </c>
      <c r="E8" s="44">
        <f t="shared" si="1"/>
        <v>13119</v>
      </c>
      <c r="F8" s="44">
        <f t="shared" si="1"/>
        <v>14848</v>
      </c>
      <c r="G8" s="44">
        <f t="shared" si="1"/>
        <v>8217</v>
      </c>
      <c r="H8" s="44">
        <f t="shared" si="1"/>
        <v>7683</v>
      </c>
      <c r="I8" s="44">
        <f t="shared" si="1"/>
        <v>21500</v>
      </c>
      <c r="J8" s="44">
        <f t="shared" si="1"/>
        <v>4018</v>
      </c>
      <c r="K8" s="37">
        <f>SUM(B8:J8)</f>
        <v>131258</v>
      </c>
      <c r="L8"/>
      <c r="M8"/>
      <c r="N8"/>
    </row>
    <row r="9" spans="1:14" ht="16.5" customHeight="1">
      <c r="A9" s="22" t="s">
        <v>33</v>
      </c>
      <c r="B9" s="44">
        <v>20811</v>
      </c>
      <c r="C9" s="44">
        <v>20335</v>
      </c>
      <c r="D9" s="44">
        <v>20668</v>
      </c>
      <c r="E9" s="44">
        <v>13045</v>
      </c>
      <c r="F9" s="44">
        <v>14831</v>
      </c>
      <c r="G9" s="44">
        <v>8216</v>
      </c>
      <c r="H9" s="44">
        <v>7683</v>
      </c>
      <c r="I9" s="44">
        <v>21415</v>
      </c>
      <c r="J9" s="44">
        <v>4018</v>
      </c>
      <c r="K9" s="37">
        <f>SUM(B9:J9)</f>
        <v>131022</v>
      </c>
      <c r="L9"/>
      <c r="M9"/>
      <c r="N9"/>
    </row>
    <row r="10" spans="1:14" ht="16.5" customHeight="1">
      <c r="A10" s="22" t="s">
        <v>32</v>
      </c>
      <c r="B10" s="44">
        <v>43</v>
      </c>
      <c r="C10" s="44">
        <v>10</v>
      </c>
      <c r="D10" s="44">
        <v>6</v>
      </c>
      <c r="E10" s="44">
        <v>74</v>
      </c>
      <c r="F10" s="44">
        <v>17</v>
      </c>
      <c r="G10" s="44">
        <v>1</v>
      </c>
      <c r="H10" s="44">
        <v>0</v>
      </c>
      <c r="I10" s="44">
        <v>85</v>
      </c>
      <c r="J10" s="44">
        <v>0</v>
      </c>
      <c r="K10" s="37">
        <f>SUM(B10:J10)</f>
        <v>236</v>
      </c>
      <c r="L10"/>
      <c r="M10"/>
      <c r="N10"/>
    </row>
    <row r="11" spans="1:14" ht="16.5" customHeight="1">
      <c r="A11" s="43" t="s">
        <v>31</v>
      </c>
      <c r="B11" s="42">
        <v>288692</v>
      </c>
      <c r="C11" s="42">
        <v>237398</v>
      </c>
      <c r="D11" s="42">
        <v>292090</v>
      </c>
      <c r="E11" s="42">
        <v>161740</v>
      </c>
      <c r="F11" s="42">
        <v>199925</v>
      </c>
      <c r="G11" s="42">
        <v>209406</v>
      </c>
      <c r="H11" s="42">
        <v>252510</v>
      </c>
      <c r="I11" s="42">
        <v>332042</v>
      </c>
      <c r="J11" s="42">
        <v>105859</v>
      </c>
      <c r="K11" s="37">
        <f>SUM(B11:J11)</f>
        <v>2079662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60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1.164156469427907</v>
      </c>
      <c r="C16" s="38">
        <v>1.217938987084099</v>
      </c>
      <c r="D16" s="38">
        <v>1.069602433830864</v>
      </c>
      <c r="E16" s="38">
        <v>1.309358864585765</v>
      </c>
      <c r="F16" s="38">
        <v>1.083145657675473</v>
      </c>
      <c r="G16" s="38">
        <v>1.170540780524658</v>
      </c>
      <c r="H16" s="38">
        <v>1.093957969496902</v>
      </c>
      <c r="I16" s="38">
        <v>1.075198112539572</v>
      </c>
      <c r="J16" s="38">
        <v>1.115306019619359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1423165.63</v>
      </c>
      <c r="C18" s="35">
        <f aca="true" t="shared" si="2" ref="C18:J18">SUM(C19:C28)</f>
        <v>1363099.4300000002</v>
      </c>
      <c r="D18" s="35">
        <f t="shared" si="2"/>
        <v>1559714.6699999997</v>
      </c>
      <c r="E18" s="35">
        <f t="shared" si="2"/>
        <v>959854.2200000001</v>
      </c>
      <c r="F18" s="35">
        <f t="shared" si="2"/>
        <v>1031474.57</v>
      </c>
      <c r="G18" s="35">
        <f t="shared" si="2"/>
        <v>1132123.5999999999</v>
      </c>
      <c r="H18" s="35">
        <f t="shared" si="2"/>
        <v>1018591.4200000002</v>
      </c>
      <c r="I18" s="35">
        <f t="shared" si="2"/>
        <v>1386503.08</v>
      </c>
      <c r="J18" s="35">
        <f t="shared" si="2"/>
        <v>493064.52</v>
      </c>
      <c r="K18" s="35">
        <f>SUM(B18:J18)</f>
        <v>10367591.139999999</v>
      </c>
      <c r="L18"/>
      <c r="M18"/>
      <c r="N18"/>
    </row>
    <row r="19" spans="1:14" ht="16.5" customHeight="1">
      <c r="A19" s="18" t="s">
        <v>72</v>
      </c>
      <c r="B19" s="61">
        <f>ROUND((B13+B14)*B7,2)</f>
        <v>1185127.82</v>
      </c>
      <c r="C19" s="61">
        <f aca="true" t="shared" si="3" ref="C19:J19">ROUND((C13+C14)*C7,2)</f>
        <v>1084092.83</v>
      </c>
      <c r="D19" s="61">
        <f t="shared" si="3"/>
        <v>1458324.7</v>
      </c>
      <c r="E19" s="61">
        <f t="shared" si="3"/>
        <v>708860.9</v>
      </c>
      <c r="F19" s="61">
        <f t="shared" si="3"/>
        <v>921397.65</v>
      </c>
      <c r="G19" s="61">
        <f t="shared" si="3"/>
        <v>943091.03</v>
      </c>
      <c r="H19" s="61">
        <f t="shared" si="3"/>
        <v>897769.93</v>
      </c>
      <c r="I19" s="61">
        <f t="shared" si="3"/>
        <v>1232235.29</v>
      </c>
      <c r="J19" s="61">
        <f t="shared" si="3"/>
        <v>433332.91</v>
      </c>
      <c r="K19" s="30">
        <f>SUM(B19:J19)</f>
        <v>8864233.060000002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194546.4</v>
      </c>
      <c r="C20" s="30">
        <f t="shared" si="4"/>
        <v>236266.09</v>
      </c>
      <c r="D20" s="30">
        <f t="shared" si="4"/>
        <v>101502.95</v>
      </c>
      <c r="E20" s="30">
        <f t="shared" si="4"/>
        <v>219292.4</v>
      </c>
      <c r="F20" s="30">
        <f t="shared" si="4"/>
        <v>76610.21</v>
      </c>
      <c r="G20" s="30">
        <f t="shared" si="4"/>
        <v>160835.48</v>
      </c>
      <c r="H20" s="30">
        <f t="shared" si="4"/>
        <v>84352.64</v>
      </c>
      <c r="I20" s="30">
        <f t="shared" si="4"/>
        <v>92661.77</v>
      </c>
      <c r="J20" s="30">
        <f t="shared" si="4"/>
        <v>49965.89</v>
      </c>
      <c r="K20" s="30">
        <f aca="true" t="shared" si="5" ref="K18:K28">SUM(B20:J20)</f>
        <v>1216033.8299999998</v>
      </c>
      <c r="L20"/>
      <c r="M20"/>
      <c r="N20"/>
    </row>
    <row r="21" spans="1:14" ht="16.5" customHeight="1">
      <c r="A21" s="18" t="s">
        <v>27</v>
      </c>
      <c r="B21" s="30">
        <v>39380.11</v>
      </c>
      <c r="C21" s="30">
        <v>37129.83</v>
      </c>
      <c r="D21" s="30">
        <v>32995.63</v>
      </c>
      <c r="E21" s="30">
        <v>26858.7</v>
      </c>
      <c r="F21" s="30">
        <v>30093.83</v>
      </c>
      <c r="G21" s="30">
        <v>24931.7</v>
      </c>
      <c r="H21" s="30">
        <v>31399.38</v>
      </c>
      <c r="I21" s="30">
        <v>55886.52</v>
      </c>
      <c r="J21" s="30">
        <v>14713.22</v>
      </c>
      <c r="K21" s="30">
        <f t="shared" si="5"/>
        <v>293388.92000000004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2" t="s">
        <v>73</v>
      </c>
      <c r="B26" s="30">
        <v>1323.17</v>
      </c>
      <c r="C26" s="30">
        <v>1266.65</v>
      </c>
      <c r="D26" s="30">
        <v>1449.07</v>
      </c>
      <c r="E26" s="30">
        <v>891.54</v>
      </c>
      <c r="F26" s="30">
        <v>958.34</v>
      </c>
      <c r="G26" s="30">
        <v>1053.4</v>
      </c>
      <c r="H26" s="30">
        <v>948.06</v>
      </c>
      <c r="I26" s="30">
        <v>1289.77</v>
      </c>
      <c r="J26" s="30">
        <v>457.33</v>
      </c>
      <c r="K26" s="30">
        <f t="shared" si="5"/>
        <v>9637.33</v>
      </c>
      <c r="L26"/>
      <c r="M26"/>
      <c r="N26"/>
    </row>
    <row r="27" spans="1:14" ht="16.5" customHeight="1">
      <c r="A27" s="62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62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-236728.59999999998</v>
      </c>
      <c r="C31" s="30">
        <f t="shared" si="6"/>
        <v>-103305.15999999999</v>
      </c>
      <c r="D31" s="30">
        <f t="shared" si="6"/>
        <v>-167278.15999999997</v>
      </c>
      <c r="E31" s="30">
        <f t="shared" si="6"/>
        <v>-202239.66999999998</v>
      </c>
      <c r="F31" s="30">
        <f t="shared" si="6"/>
        <v>-70585.36</v>
      </c>
      <c r="G31" s="30">
        <f t="shared" si="6"/>
        <v>-208171.86000000002</v>
      </c>
      <c r="H31" s="30">
        <f t="shared" si="6"/>
        <v>-70290.48</v>
      </c>
      <c r="I31" s="30">
        <f t="shared" si="6"/>
        <v>-150108.48</v>
      </c>
      <c r="J31" s="30">
        <f t="shared" si="6"/>
        <v>-41639.83</v>
      </c>
      <c r="K31" s="30">
        <f aca="true" t="shared" si="7" ref="K31:K39">SUM(B31:J31)</f>
        <v>-1250347.5999999999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-229370.91999999998</v>
      </c>
      <c r="C32" s="30">
        <f t="shared" si="8"/>
        <v>-96261.79</v>
      </c>
      <c r="D32" s="30">
        <f t="shared" si="8"/>
        <v>-137146.77</v>
      </c>
      <c r="E32" s="30">
        <f t="shared" si="8"/>
        <v>-197282.16999999998</v>
      </c>
      <c r="F32" s="30">
        <f t="shared" si="8"/>
        <v>-65256.4</v>
      </c>
      <c r="G32" s="30">
        <f t="shared" si="8"/>
        <v>-202314.29</v>
      </c>
      <c r="H32" s="30">
        <f t="shared" si="8"/>
        <v>-65018.67</v>
      </c>
      <c r="I32" s="30">
        <f t="shared" si="8"/>
        <v>-142936.53</v>
      </c>
      <c r="J32" s="30">
        <f t="shared" si="8"/>
        <v>-32706.58</v>
      </c>
      <c r="K32" s="30">
        <f t="shared" si="7"/>
        <v>-1168294.12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-91568.4</v>
      </c>
      <c r="C33" s="30">
        <f aca="true" t="shared" si="9" ref="C33:J33">-ROUND((C9)*$E$3,2)</f>
        <v>-89474</v>
      </c>
      <c r="D33" s="30">
        <f t="shared" si="9"/>
        <v>-90939.2</v>
      </c>
      <c r="E33" s="30">
        <f t="shared" si="9"/>
        <v>-57398</v>
      </c>
      <c r="F33" s="30">
        <f t="shared" si="9"/>
        <v>-65256.4</v>
      </c>
      <c r="G33" s="30">
        <f t="shared" si="9"/>
        <v>-36150.4</v>
      </c>
      <c r="H33" s="30">
        <f t="shared" si="9"/>
        <v>-33805.2</v>
      </c>
      <c r="I33" s="30">
        <f t="shared" si="9"/>
        <v>-94226</v>
      </c>
      <c r="J33" s="30">
        <f t="shared" si="9"/>
        <v>-17679.2</v>
      </c>
      <c r="K33" s="30">
        <f t="shared" si="7"/>
        <v>-576496.8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-1254</v>
      </c>
      <c r="C35" s="30">
        <v>-554.4</v>
      </c>
      <c r="D35" s="30">
        <v>-818.4</v>
      </c>
      <c r="E35" s="30">
        <v>-387.2</v>
      </c>
      <c r="F35" s="26">
        <v>0</v>
      </c>
      <c r="G35" s="30">
        <v>-431.2</v>
      </c>
      <c r="H35" s="30">
        <v>-82.73</v>
      </c>
      <c r="I35" s="30">
        <v>-129.14</v>
      </c>
      <c r="J35" s="30">
        <v>-39.83</v>
      </c>
      <c r="K35" s="30">
        <f t="shared" si="7"/>
        <v>-3696.8999999999996</v>
      </c>
      <c r="L35"/>
      <c r="M35"/>
      <c r="N35"/>
    </row>
    <row r="36" spans="1:14" ht="16.5" customHeight="1">
      <c r="A36" s="25" t="s">
        <v>20</v>
      </c>
      <c r="B36" s="30">
        <v>-136548.52</v>
      </c>
      <c r="C36" s="30">
        <v>-6233.39</v>
      </c>
      <c r="D36" s="30">
        <v>-45389.17</v>
      </c>
      <c r="E36" s="30">
        <v>-139496.97</v>
      </c>
      <c r="F36" s="26">
        <v>0</v>
      </c>
      <c r="G36" s="30">
        <v>-165732.69</v>
      </c>
      <c r="H36" s="30">
        <v>-31130.74</v>
      </c>
      <c r="I36" s="30">
        <v>-48581.39</v>
      </c>
      <c r="J36" s="30">
        <v>-14987.55</v>
      </c>
      <c r="K36" s="30">
        <f t="shared" si="7"/>
        <v>-588100.4200000002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-7357.68</v>
      </c>
      <c r="C37" s="27">
        <f t="shared" si="10"/>
        <v>-7043.37</v>
      </c>
      <c r="D37" s="27">
        <f t="shared" si="10"/>
        <v>-30131.39</v>
      </c>
      <c r="E37" s="27">
        <f t="shared" si="10"/>
        <v>-4957.5</v>
      </c>
      <c r="F37" s="27">
        <f t="shared" si="10"/>
        <v>-5328.96</v>
      </c>
      <c r="G37" s="27">
        <f t="shared" si="10"/>
        <v>-5857.57</v>
      </c>
      <c r="H37" s="27">
        <f t="shared" si="10"/>
        <v>-5271.81</v>
      </c>
      <c r="I37" s="27">
        <f t="shared" si="10"/>
        <v>-7171.95</v>
      </c>
      <c r="J37" s="27">
        <f t="shared" si="10"/>
        <v>-8933.25</v>
      </c>
      <c r="K37" s="30">
        <f t="shared" si="7"/>
        <v>-82053.48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-7357.68</v>
      </c>
      <c r="C47" s="17">
        <v>-7043.37</v>
      </c>
      <c r="D47" s="17">
        <v>-8057.73</v>
      </c>
      <c r="E47" s="17">
        <v>-4957.5</v>
      </c>
      <c r="F47" s="17">
        <v>-5328.96</v>
      </c>
      <c r="G47" s="17">
        <v>-5857.57</v>
      </c>
      <c r="H47" s="17">
        <v>-5271.81</v>
      </c>
      <c r="I47" s="17">
        <v>-7171.95</v>
      </c>
      <c r="J47" s="17">
        <v>-2543.04</v>
      </c>
      <c r="K47" s="17">
        <f>SUM(B47:J47)</f>
        <v>-53589.60999999999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1186437.0299999998</v>
      </c>
      <c r="C51" s="27">
        <f aca="true" t="shared" si="11" ref="C51:J51">IF(C18+C31+C52&lt;0,0,C18+C31+C52)</f>
        <v>1259794.2700000003</v>
      </c>
      <c r="D51" s="27">
        <f t="shared" si="11"/>
        <v>1392436.5099999998</v>
      </c>
      <c r="E51" s="27">
        <f t="shared" si="11"/>
        <v>757614.55</v>
      </c>
      <c r="F51" s="27">
        <f t="shared" si="11"/>
        <v>960889.21</v>
      </c>
      <c r="G51" s="27">
        <f t="shared" si="11"/>
        <v>923951.7399999999</v>
      </c>
      <c r="H51" s="27">
        <f t="shared" si="11"/>
        <v>948300.9400000002</v>
      </c>
      <c r="I51" s="27">
        <f t="shared" si="11"/>
        <v>1236394.6</v>
      </c>
      <c r="J51" s="27">
        <f t="shared" si="11"/>
        <v>451424.69</v>
      </c>
      <c r="K51" s="20">
        <f>SUM(B51:J51)</f>
        <v>9117243.54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1186437.03</v>
      </c>
      <c r="C57" s="10">
        <f t="shared" si="13"/>
        <v>1259794.28</v>
      </c>
      <c r="D57" s="10">
        <f t="shared" si="13"/>
        <v>1392436.5</v>
      </c>
      <c r="E57" s="10">
        <f t="shared" si="13"/>
        <v>757614.55</v>
      </c>
      <c r="F57" s="10">
        <f t="shared" si="13"/>
        <v>960889.2</v>
      </c>
      <c r="G57" s="10">
        <f t="shared" si="13"/>
        <v>923951.74</v>
      </c>
      <c r="H57" s="10">
        <f t="shared" si="13"/>
        <v>948300.94</v>
      </c>
      <c r="I57" s="10">
        <f>SUM(I58:I70)</f>
        <v>1236394.59</v>
      </c>
      <c r="J57" s="10">
        <f t="shared" si="13"/>
        <v>451424.7</v>
      </c>
      <c r="K57" s="5">
        <f>SUM(K58:K70)</f>
        <v>9117243.53</v>
      </c>
      <c r="L57" s="9"/>
    </row>
    <row r="58" spans="1:11" ht="16.5" customHeight="1">
      <c r="A58" s="7" t="s">
        <v>58</v>
      </c>
      <c r="B58" s="8">
        <v>1035996.81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1035996.81</v>
      </c>
    </row>
    <row r="59" spans="1:11" ht="16.5" customHeight="1">
      <c r="A59" s="7" t="s">
        <v>59</v>
      </c>
      <c r="B59" s="8">
        <v>150440.22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150440.22</v>
      </c>
    </row>
    <row r="60" spans="1:11" ht="16.5" customHeight="1">
      <c r="A60" s="7" t="s">
        <v>4</v>
      </c>
      <c r="B60" s="6">
        <v>0</v>
      </c>
      <c r="C60" s="8">
        <v>1259794.28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1259794.28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1392436.5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1392436.5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757614.55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757614.55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960889.2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960889.2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923951.74</v>
      </c>
      <c r="H64" s="6">
        <v>0</v>
      </c>
      <c r="I64" s="6">
        <v>0</v>
      </c>
      <c r="J64" s="6">
        <v>0</v>
      </c>
      <c r="K64" s="5">
        <f t="shared" si="14"/>
        <v>923951.74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948300.94</v>
      </c>
      <c r="I65" s="6">
        <v>0</v>
      </c>
      <c r="J65" s="6">
        <v>0</v>
      </c>
      <c r="K65" s="5">
        <f t="shared" si="14"/>
        <v>948300.94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456105.96</v>
      </c>
      <c r="J67" s="6">
        <v>0</v>
      </c>
      <c r="K67" s="5">
        <f t="shared" si="14"/>
        <v>456105.96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780288.63</v>
      </c>
      <c r="J68" s="6">
        <v>0</v>
      </c>
      <c r="K68" s="5">
        <f t="shared" si="14"/>
        <v>780288.63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451424.7</v>
      </c>
      <c r="K69" s="5">
        <f t="shared" si="14"/>
        <v>451424.7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2022-02-23T17:18:32Z</dcterms:modified>
  <cp:category/>
  <cp:version/>
  <cp:contentType/>
  <cp:contentStatus/>
</cp:coreProperties>
</file>