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<sst xmlns="http://schemas.openxmlformats.org/spreadsheetml/2006/main" count="78" uniqueCount="77">
  <si>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</si>
  <si>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</si>
  <si>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</si>
  <si>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</si>
  <si>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</si>
  <si>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</si>
  <si>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</si>
  <si>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</si>
  <si>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</si>
  <si>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</si>
  <si>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</si>
  <si>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</si>
  <si>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</si>
  <si>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</si>
  <si>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</si>
  <si>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</si>
  <si>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</si>
  <si>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</si>
  <si>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</si>
  <si>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</si>
  <si>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</si>
  <si>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</si>
  <si>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</si>
  <si>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</si>
  <si>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</si>
  <si>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</si>
  <si>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</si>
  <si>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</si>
  <si>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</si>
  <si>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</si>
  <si>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</si>
  <si>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</si>
  <si>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</si>
  <si>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</si>
  <si>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</si>
  <si>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</si>
  <si>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</si>
  <si>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</si>
  <si>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</si>
  <si>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</si>
  <si>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</si>
  <si>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</si>
  <si>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</si>
  <si>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</si>
  <si>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</si>
  <si>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</si>
  <si>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</si>
  <si>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</si>
  <si>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</si>
  <si>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</si>
  <si>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</si>
  <si>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</si>
  <si>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</si>
  <si>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</si>
  <si>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</si>
  <si>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</si>
  <si>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</si>
  <si>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</si>
  <si>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</si>
  <si>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</si>
  <si>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</si>
  <si>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</si>
  <si>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</si>
  <si>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</si>
  <si>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</si>
  <si>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</si>
  <si>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</si>
  <si>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</si>
  <si>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</si>
  <si>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</si>
  <si>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10/02/22 - VENCIMENTO 17/02/22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</si>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</sst>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8"/>
    </row>
    <row r="6" spans="1:11" ht="18.75" customHeight="1">
      <c r="A6" s="58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8"/>
    </row>
    <row r="7" spans="1:14" ht="16.5" customHeight="1">
      <c r="A7" s="13" t="s">
        <v>36</v>
      </c>
      <c r="B7" s="46">
        <f aca="true" t="shared" si="0" ref="B7:K7">B8+B11</f>
        <v>307693</v>
      </c>
      <c r="C7" s="46">
        <f t="shared" si="0"/>
        <v>253207</v>
      </c>
      <c r="D7" s="46">
        <f t="shared" si="0"/>
        <v>324059</v>
      </c>
      <c r="E7" s="46">
        <f t="shared" si="0"/>
        <v>174574</v>
      </c>
      <c r="F7" s="46">
        <f t="shared" si="0"/>
        <v>214527</v>
      </c>
      <c r="G7" s="46">
        <f t="shared" si="0"/>
        <v>219372</v>
      </c>
      <c r="H7" s="46">
        <f t="shared" si="0"/>
        <v>260643</v>
      </c>
      <c r="I7" s="46">
        <f t="shared" si="0"/>
        <v>350765</v>
      </c>
      <c r="J7" s="46">
        <f t="shared" si="0"/>
        <v>108395</v>
      </c>
      <c r="K7" s="46">
        <f t="shared" si="0"/>
        <v>2213235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21231</v>
      </c>
      <c r="C8" s="44">
        <f t="shared" si="1"/>
        <v>20407</v>
      </c>
      <c r="D8" s="44">
        <f t="shared" si="1"/>
        <v>20722</v>
      </c>
      <c r="E8" s="44">
        <f t="shared" si="1"/>
        <v>13162</v>
      </c>
      <c r="F8" s="44">
        <f t="shared" si="1"/>
        <v>15143</v>
      </c>
      <c r="G8" s="44">
        <f t="shared" si="1"/>
        <v>8119</v>
      </c>
      <c r="H8" s="44">
        <f t="shared" si="1"/>
        <v>7864</v>
      </c>
      <c r="I8" s="44">
        <f t="shared" si="1"/>
        <v>21480</v>
      </c>
      <c r="J8" s="44">
        <f t="shared" si="1"/>
        <v>3953</v>
      </c>
      <c r="K8" s="37">
        <f>SUM(B8:J8)</f>
        <v>132081</v>
      </c>
      <c r="L8"/>
      <c r="M8"/>
      <c r="N8"/>
    </row>
    <row r="9" spans="1:14" ht="16.5" customHeight="1">
      <c r="A9" s="22" t="s">
        <v>34</v>
      </c>
      <c r="B9" s="44">
        <v>21197</v>
      </c>
      <c r="C9" s="44">
        <v>20400</v>
      </c>
      <c r="D9" s="44">
        <v>20710</v>
      </c>
      <c r="E9" s="44">
        <v>13114</v>
      </c>
      <c r="F9" s="44">
        <v>15131</v>
      </c>
      <c r="G9" s="44">
        <v>8119</v>
      </c>
      <c r="H9" s="44">
        <v>7864</v>
      </c>
      <c r="I9" s="44">
        <v>21397</v>
      </c>
      <c r="J9" s="44">
        <v>3953</v>
      </c>
      <c r="K9" s="37">
        <f>SUM(B9:J9)</f>
        <v>131885</v>
      </c>
      <c r="L9"/>
      <c r="M9"/>
      <c r="N9"/>
    </row>
    <row r="10" spans="1:14" ht="16.5" customHeight="1">
      <c r="A10" s="22" t="s">
        <v>33</v>
      </c>
      <c r="B10" s="44">
        <v>34</v>
      </c>
      <c r="C10" s="44">
        <v>7</v>
      </c>
      <c r="D10" s="44">
        <v>12</v>
      </c>
      <c r="E10" s="44">
        <v>48</v>
      </c>
      <c r="F10" s="44">
        <v>12</v>
      </c>
      <c r="G10" s="44">
        <v>0</v>
      </c>
      <c r="H10" s="44">
        <v>0</v>
      </c>
      <c r="I10" s="44">
        <v>83</v>
      </c>
      <c r="J10" s="44">
        <v>0</v>
      </c>
      <c r="K10" s="37">
        <f>SUM(B10:J10)</f>
        <v>196</v>
      </c>
      <c r="L10"/>
      <c r="M10"/>
      <c r="N10"/>
    </row>
    <row r="11" spans="1:14" ht="16.5" customHeight="1">
      <c r="A11" s="43" t="s">
        <v>32</v>
      </c>
      <c r="B11" s="42">
        <v>286462</v>
      </c>
      <c r="C11" s="42">
        <v>232800</v>
      </c>
      <c r="D11" s="42">
        <v>303337</v>
      </c>
      <c r="E11" s="42">
        <v>161412</v>
      </c>
      <c r="F11" s="42">
        <v>199384</v>
      </c>
      <c r="G11" s="42">
        <v>211253</v>
      </c>
      <c r="H11" s="42">
        <v>252779</v>
      </c>
      <c r="I11" s="42">
        <v>329285</v>
      </c>
      <c r="J11" s="42">
        <v>104442</v>
      </c>
      <c r="K11" s="37">
        <f>SUM(B11:J11)</f>
        <v>2081154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1.171160170281133</v>
      </c>
      <c r="C16" s="38">
        <v>1.235620786769461</v>
      </c>
      <c r="D16" s="38">
        <v>1.038249929503679</v>
      </c>
      <c r="E16" s="38">
        <v>1.319591340279128</v>
      </c>
      <c r="F16" s="38">
        <v>1.081236871819795</v>
      </c>
      <c r="G16" s="38">
        <v>1.157242050092447</v>
      </c>
      <c r="H16" s="38">
        <v>1.086926197215813</v>
      </c>
      <c r="I16" s="38">
        <v>1.080463674827475</v>
      </c>
      <c r="J16" s="38">
        <v>1.129422829754924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SUM(B19:B28)</f>
        <v>1422912.1999999997</v>
      </c>
      <c r="C18" s="35">
        <f aca="true" t="shared" si="2" ref="C18:J18">SUM(C19:C28)</f>
        <v>1358612.1199999999</v>
      </c>
      <c r="D18" s="35">
        <f t="shared" si="2"/>
        <v>1568177.1099999999</v>
      </c>
      <c r="E18" s="35">
        <f t="shared" si="2"/>
        <v>965935.1600000001</v>
      </c>
      <c r="F18" s="35">
        <f t="shared" si="2"/>
        <v>1028601.7100000001</v>
      </c>
      <c r="G18" s="35">
        <f t="shared" si="2"/>
        <v>1128447.7699999998</v>
      </c>
      <c r="H18" s="35">
        <f t="shared" si="2"/>
        <v>1013457.55</v>
      </c>
      <c r="I18" s="35">
        <f t="shared" si="2"/>
        <v>1383822.4300000002</v>
      </c>
      <c r="J18" s="35">
        <f t="shared" si="2"/>
        <v>492380.76000000007</v>
      </c>
      <c r="K18" s="35">
        <f>SUM(B18:J18)</f>
        <v>10362346.809999999</v>
      </c>
      <c r="L18"/>
      <c r="M18"/>
      <c r="N18"/>
    </row>
    <row r="19" spans="1:14" ht="16.5" customHeight="1">
      <c r="A19" s="18" t="s">
        <v>73</v>
      </c>
      <c r="B19" s="55">
        <f>ROUND((B13+B14)*B7,2)</f>
        <v>1178033.42</v>
      </c>
      <c r="C19" s="55">
        <f aca="true" t="shared" si="3" ref="C19:J19">ROUND((C13+C14)*C7,2)</f>
        <v>1065013.96</v>
      </c>
      <c r="D19" s="55">
        <f t="shared" si="3"/>
        <v>1510989.9</v>
      </c>
      <c r="E19" s="55">
        <f t="shared" si="3"/>
        <v>707705.54</v>
      </c>
      <c r="F19" s="55">
        <f t="shared" si="3"/>
        <v>920342.28</v>
      </c>
      <c r="G19" s="55">
        <f t="shared" si="3"/>
        <v>950670.5</v>
      </c>
      <c r="H19" s="55">
        <f t="shared" si="3"/>
        <v>899322.61</v>
      </c>
      <c r="I19" s="55">
        <f t="shared" si="3"/>
        <v>1222556.33</v>
      </c>
      <c r="J19" s="55">
        <f t="shared" si="3"/>
        <v>427488.2</v>
      </c>
      <c r="K19" s="30">
        <f>SUM(B19:J19)</f>
        <v>8882122.74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201632.4</v>
      </c>
      <c r="C20" s="30">
        <f t="shared" si="4"/>
        <v>250939.43</v>
      </c>
      <c r="D20" s="30">
        <f t="shared" si="4"/>
        <v>57795.26</v>
      </c>
      <c r="E20" s="30">
        <f t="shared" si="4"/>
        <v>226176.56</v>
      </c>
      <c r="F20" s="30">
        <f t="shared" si="4"/>
        <v>74765.73</v>
      </c>
      <c r="G20" s="30">
        <f t="shared" si="4"/>
        <v>149485.38</v>
      </c>
      <c r="H20" s="30">
        <f t="shared" si="4"/>
        <v>78174.69</v>
      </c>
      <c r="I20" s="30">
        <f t="shared" si="4"/>
        <v>98371.37</v>
      </c>
      <c r="J20" s="30">
        <f t="shared" si="4"/>
        <v>55326.73</v>
      </c>
      <c r="K20" s="30">
        <f aca="true" t="shared" si="5" ref="K20:K28">SUM(B20:J20)</f>
        <v>1192667.5499999998</v>
      </c>
      <c r="L20"/>
      <c r="M20"/>
      <c r="N20"/>
    </row>
    <row r="21" spans="1:14" ht="16.5" customHeight="1">
      <c r="A21" s="18" t="s">
        <v>28</v>
      </c>
      <c r="B21" s="30">
        <v>39137.65</v>
      </c>
      <c r="C21" s="30">
        <v>37053.19</v>
      </c>
      <c r="D21" s="30">
        <v>32492.85</v>
      </c>
      <c r="E21" s="30">
        <v>27205.71</v>
      </c>
      <c r="F21" s="30">
        <v>30123.39</v>
      </c>
      <c r="G21" s="30">
        <v>25031.96</v>
      </c>
      <c r="H21" s="30">
        <v>30898.49</v>
      </c>
      <c r="I21" s="30">
        <v>57180.37</v>
      </c>
      <c r="J21" s="30">
        <v>14513.33</v>
      </c>
      <c r="K21" s="30">
        <f t="shared" si="5"/>
        <v>293636.94</v>
      </c>
      <c r="L21"/>
      <c r="M21"/>
      <c r="N21"/>
    </row>
    <row r="22" spans="1:14" ht="16.5" customHeight="1">
      <c r="A22" s="18" t="s">
        <v>27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1320.6</v>
      </c>
      <c r="C26" s="30">
        <v>1261.51</v>
      </c>
      <c r="D26" s="30">
        <v>1456.78</v>
      </c>
      <c r="E26" s="30">
        <v>896.67</v>
      </c>
      <c r="F26" s="30">
        <v>955.77</v>
      </c>
      <c r="G26" s="30">
        <v>1048.26</v>
      </c>
      <c r="H26" s="30">
        <v>940.35</v>
      </c>
      <c r="I26" s="30">
        <v>1284.63</v>
      </c>
      <c r="J26" s="30">
        <v>457.33</v>
      </c>
      <c r="K26" s="30">
        <f t="shared" si="5"/>
        <v>9621.9</v>
      </c>
      <c r="L26"/>
      <c r="M26"/>
      <c r="N26"/>
    </row>
    <row r="27" spans="1:14" ht="16.5" customHeight="1">
      <c r="A27" s="18" t="s">
        <v>75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18" t="s">
        <v>76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25</v>
      </c>
      <c r="B31" s="30">
        <f aca="true" t="shared" si="6" ref="B31:J31">+B32+B37+B49</f>
        <v>-145229.02</v>
      </c>
      <c r="C31" s="30">
        <f t="shared" si="6"/>
        <v>-102752.3</v>
      </c>
      <c r="D31" s="30">
        <f t="shared" si="6"/>
        <v>-141908.55</v>
      </c>
      <c r="E31" s="30">
        <f t="shared" si="6"/>
        <v>-127604.51</v>
      </c>
      <c r="F31" s="30">
        <f t="shared" si="6"/>
        <v>-71891.06999999999</v>
      </c>
      <c r="G31" s="30">
        <f t="shared" si="6"/>
        <v>-111757.31</v>
      </c>
      <c r="H31" s="30">
        <f t="shared" si="6"/>
        <v>-53876.56</v>
      </c>
      <c r="I31" s="30">
        <f t="shared" si="6"/>
        <v>-123769.24</v>
      </c>
      <c r="J31" s="30">
        <f t="shared" si="6"/>
        <v>-33088.740000000005</v>
      </c>
      <c r="K31" s="30">
        <f aca="true" t="shared" si="7" ref="K31:K39">SUM(B31:J31)</f>
        <v>-911877.3</v>
      </c>
      <c r="L31"/>
      <c r="M31"/>
      <c r="N31"/>
    </row>
    <row r="32" spans="1:14" ht="16.5" customHeight="1">
      <c r="A32" s="18" t="s">
        <v>24</v>
      </c>
      <c r="B32" s="30">
        <f aca="true" t="shared" si="8" ref="B32:J32">B33+B34+B35+B36</f>
        <v>-137474.49</v>
      </c>
      <c r="C32" s="30">
        <f t="shared" si="8"/>
        <v>-95737.5</v>
      </c>
      <c r="D32" s="30">
        <f t="shared" si="8"/>
        <v>-111734.3</v>
      </c>
      <c r="E32" s="30">
        <f t="shared" si="8"/>
        <v>-122618.43</v>
      </c>
      <c r="F32" s="30">
        <f t="shared" si="8"/>
        <v>-66576.4</v>
      </c>
      <c r="G32" s="30">
        <f t="shared" si="8"/>
        <v>-105456.51</v>
      </c>
      <c r="H32" s="30">
        <f t="shared" si="8"/>
        <v>-48647.61</v>
      </c>
      <c r="I32" s="30">
        <f t="shared" si="8"/>
        <v>-116066.44</v>
      </c>
      <c r="J32" s="30">
        <f t="shared" si="8"/>
        <v>-24155.49</v>
      </c>
      <c r="K32" s="30">
        <f t="shared" si="7"/>
        <v>-828467.1699999999</v>
      </c>
      <c r="L32"/>
      <c r="M32"/>
      <c r="N32"/>
    </row>
    <row r="33" spans="1:14" s="23" customFormat="1" ht="16.5" customHeight="1">
      <c r="A33" s="29" t="s">
        <v>58</v>
      </c>
      <c r="B33" s="30">
        <f>-ROUND((B9)*$E$3,2)</f>
        <v>-93266.8</v>
      </c>
      <c r="C33" s="30">
        <f aca="true" t="shared" si="9" ref="C33:J33">-ROUND((C9)*$E$3,2)</f>
        <v>-89760</v>
      </c>
      <c r="D33" s="30">
        <f t="shared" si="9"/>
        <v>-91124</v>
      </c>
      <c r="E33" s="30">
        <f t="shared" si="9"/>
        <v>-57701.6</v>
      </c>
      <c r="F33" s="30">
        <f t="shared" si="9"/>
        <v>-66576.4</v>
      </c>
      <c r="G33" s="30">
        <f t="shared" si="9"/>
        <v>-35723.6</v>
      </c>
      <c r="H33" s="30">
        <f t="shared" si="9"/>
        <v>-34601.6</v>
      </c>
      <c r="I33" s="30">
        <f t="shared" si="9"/>
        <v>-94146.8</v>
      </c>
      <c r="J33" s="30">
        <f t="shared" si="9"/>
        <v>-17393.2</v>
      </c>
      <c r="K33" s="30">
        <f t="shared" si="7"/>
        <v>-580293.9999999999</v>
      </c>
      <c r="L33" s="28"/>
      <c r="M33"/>
      <c r="N33"/>
    </row>
    <row r="34" spans="1:14" ht="16.5" customHeight="1">
      <c r="A34" s="25" t="s">
        <v>23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22</v>
      </c>
      <c r="B35" s="30">
        <v>-739.2</v>
      </c>
      <c r="C35" s="30">
        <v>-92.4</v>
      </c>
      <c r="D35" s="30">
        <v>-492.8</v>
      </c>
      <c r="E35" s="30">
        <v>-277.2</v>
      </c>
      <c r="F35" s="26">
        <v>0</v>
      </c>
      <c r="G35" s="30">
        <v>-61.6</v>
      </c>
      <c r="H35" s="30">
        <v>-49.64</v>
      </c>
      <c r="I35" s="30">
        <v>-77.47</v>
      </c>
      <c r="J35" s="30">
        <v>-23.9</v>
      </c>
      <c r="K35" s="30">
        <f t="shared" si="7"/>
        <v>-1814.2100000000003</v>
      </c>
      <c r="L35"/>
      <c r="M35"/>
      <c r="N35"/>
    </row>
    <row r="36" spans="1:14" ht="16.5" customHeight="1">
      <c r="A36" s="25" t="s">
        <v>21</v>
      </c>
      <c r="B36" s="30">
        <v>-43468.49</v>
      </c>
      <c r="C36" s="30">
        <v>-5885.1</v>
      </c>
      <c r="D36" s="30">
        <v>-20117.5</v>
      </c>
      <c r="E36" s="30">
        <v>-64639.63</v>
      </c>
      <c r="F36" s="26">
        <v>0</v>
      </c>
      <c r="G36" s="30">
        <v>-69671.31</v>
      </c>
      <c r="H36" s="30">
        <v>-13996.37</v>
      </c>
      <c r="I36" s="30">
        <v>-21842.17</v>
      </c>
      <c r="J36" s="30">
        <v>-6738.39</v>
      </c>
      <c r="K36" s="30">
        <f t="shared" si="7"/>
        <v>-246358.96000000002</v>
      </c>
      <c r="L36"/>
      <c r="M36"/>
      <c r="N36"/>
    </row>
    <row r="37" spans="1:14" s="23" customFormat="1" ht="16.5" customHeight="1">
      <c r="A37" s="18" t="s">
        <v>20</v>
      </c>
      <c r="B37" s="27">
        <f aca="true" t="shared" si="10" ref="B37:J37">SUM(B38:B47)</f>
        <v>-7754.530000000001</v>
      </c>
      <c r="C37" s="27">
        <f t="shared" si="10"/>
        <v>-7014.8</v>
      </c>
      <c r="D37" s="27">
        <f t="shared" si="10"/>
        <v>-30174.25</v>
      </c>
      <c r="E37" s="27">
        <f t="shared" si="10"/>
        <v>-4986.08</v>
      </c>
      <c r="F37" s="27">
        <f t="shared" si="10"/>
        <v>-5314.67</v>
      </c>
      <c r="G37" s="27">
        <f t="shared" si="10"/>
        <v>-6300.8</v>
      </c>
      <c r="H37" s="27">
        <f t="shared" si="10"/>
        <v>-5228.95</v>
      </c>
      <c r="I37" s="27">
        <f t="shared" si="10"/>
        <v>-7702.8</v>
      </c>
      <c r="J37" s="27">
        <f t="shared" si="10"/>
        <v>-8933.25</v>
      </c>
      <c r="K37" s="30">
        <f t="shared" si="7"/>
        <v>-83410.13</v>
      </c>
      <c r="L37"/>
      <c r="M37"/>
      <c r="N37"/>
    </row>
    <row r="38" spans="1:14" ht="16.5" customHeight="1">
      <c r="A38" s="25" t="s">
        <v>19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14</v>
      </c>
      <c r="B43" s="17">
        <v>-411.14</v>
      </c>
      <c r="C43" s="17">
        <v>0</v>
      </c>
      <c r="D43" s="17">
        <v>0</v>
      </c>
      <c r="E43" s="17">
        <v>0</v>
      </c>
      <c r="F43" s="17">
        <v>0</v>
      </c>
      <c r="G43" s="17">
        <v>-471.8</v>
      </c>
      <c r="H43" s="17">
        <v>0</v>
      </c>
      <c r="I43" s="17">
        <v>-559.42</v>
      </c>
      <c r="J43" s="17">
        <v>0</v>
      </c>
      <c r="K43" s="30">
        <f>SUM(B43:J43)</f>
        <v>-1442.3600000000001</v>
      </c>
      <c r="L43"/>
      <c r="M43"/>
      <c r="N43"/>
    </row>
    <row r="44" spans="1:12" s="23" customFormat="1" ht="16.5" customHeight="1">
      <c r="A44" s="25" t="s">
        <v>13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-7343.39</v>
      </c>
      <c r="C47" s="17">
        <v>-7014.8</v>
      </c>
      <c r="D47" s="17">
        <v>-8100.59</v>
      </c>
      <c r="E47" s="17">
        <v>-4986.08</v>
      </c>
      <c r="F47" s="17">
        <v>-5314.67</v>
      </c>
      <c r="G47" s="17">
        <v>-5829</v>
      </c>
      <c r="H47" s="17">
        <v>-5228.95</v>
      </c>
      <c r="I47" s="17">
        <v>-7143.38</v>
      </c>
      <c r="J47" s="17">
        <v>-2543.04</v>
      </c>
      <c r="K47" s="17">
        <f>SUM(B47:J47)</f>
        <v>-53503.899999999994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1277683.1799999997</v>
      </c>
      <c r="C51" s="27">
        <f aca="true" t="shared" si="11" ref="C51:J51">IF(C18+C31+C52&lt;0,0,C18+C31+C52)</f>
        <v>1255859.8199999998</v>
      </c>
      <c r="D51" s="27">
        <f t="shared" si="11"/>
        <v>1426268.5599999998</v>
      </c>
      <c r="E51" s="27">
        <f t="shared" si="11"/>
        <v>838330.6500000001</v>
      </c>
      <c r="F51" s="27">
        <f t="shared" si="11"/>
        <v>956710.6400000001</v>
      </c>
      <c r="G51" s="27">
        <f t="shared" si="11"/>
        <v>1016690.4599999997</v>
      </c>
      <c r="H51" s="27">
        <f t="shared" si="11"/>
        <v>959580.99</v>
      </c>
      <c r="I51" s="27">
        <f t="shared" si="11"/>
        <v>1260053.1900000002</v>
      </c>
      <c r="J51" s="27">
        <f t="shared" si="11"/>
        <v>459292.0200000001</v>
      </c>
      <c r="K51" s="20">
        <f>SUM(B51:J51)</f>
        <v>9450469.51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1277683.18</v>
      </c>
      <c r="C57" s="10">
        <f t="shared" si="13"/>
        <v>1255859.83</v>
      </c>
      <c r="D57" s="10">
        <f t="shared" si="13"/>
        <v>1426268.55</v>
      </c>
      <c r="E57" s="10">
        <f t="shared" si="13"/>
        <v>838330.65</v>
      </c>
      <c r="F57" s="10">
        <f t="shared" si="13"/>
        <v>956710.64</v>
      </c>
      <c r="G57" s="10">
        <f t="shared" si="13"/>
        <v>1016690.45</v>
      </c>
      <c r="H57" s="10">
        <f t="shared" si="13"/>
        <v>959580.99</v>
      </c>
      <c r="I57" s="10">
        <f>SUM(I58:I70)</f>
        <v>1260053.2</v>
      </c>
      <c r="J57" s="10">
        <f t="shared" si="13"/>
        <v>459292.03</v>
      </c>
      <c r="K57" s="5">
        <f>SUM(K58:K70)</f>
        <v>9450469.52</v>
      </c>
      <c r="L57" s="9"/>
    </row>
    <row r="58" spans="1:11" ht="16.5" customHeight="1">
      <c r="A58" s="7" t="s">
        <v>59</v>
      </c>
      <c r="B58" s="8">
        <v>1115289.65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1115289.65</v>
      </c>
    </row>
    <row r="59" spans="1:11" ht="16.5" customHeight="1">
      <c r="A59" s="7" t="s">
        <v>60</v>
      </c>
      <c r="B59" s="8">
        <v>162393.53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162393.53</v>
      </c>
    </row>
    <row r="60" spans="1:11" ht="16.5" customHeight="1">
      <c r="A60" s="7" t="s">
        <v>4</v>
      </c>
      <c r="B60" s="6">
        <v>0</v>
      </c>
      <c r="C60" s="8">
        <v>1255859.83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1255859.83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1426268.55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1426268.55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838330.65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838330.65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956710.64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956710.64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1016690.45</v>
      </c>
      <c r="H64" s="6">
        <v>0</v>
      </c>
      <c r="I64" s="6">
        <v>0</v>
      </c>
      <c r="J64" s="6">
        <v>0</v>
      </c>
      <c r="K64" s="5">
        <f t="shared" si="14"/>
        <v>1016690.45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959580.99</v>
      </c>
      <c r="I65" s="6">
        <v>0</v>
      </c>
      <c r="J65" s="6">
        <v>0</v>
      </c>
      <c r="K65" s="5">
        <f t="shared" si="14"/>
        <v>959580.99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445050.79</v>
      </c>
      <c r="J67" s="6">
        <v>0</v>
      </c>
      <c r="K67" s="5">
        <f t="shared" si="14"/>
        <v>445050.79</v>
      </c>
    </row>
    <row r="68" spans="1:11" ht="16.5" customHeight="1">
      <c r="A68" s="7" t="s">
        <v>55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815002.41</v>
      </c>
      <c r="J68" s="6">
        <v>0</v>
      </c>
      <c r="K68" s="5">
        <f t="shared" si="14"/>
        <v>815002.41</v>
      </c>
    </row>
    <row r="69" spans="1:11" ht="16.5" customHeight="1">
      <c r="A69" s="7" t="s">
        <v>56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459292.03</v>
      </c>
      <c r="K69" s="5">
        <f t="shared" si="14"/>
        <v>459292.03</v>
      </c>
    </row>
    <row r="70" spans="1:11" ht="18" customHeight="1">
      <c r="A70" s="4" t="s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2022-02-16T18:44:49Z</dcterms:modified>
  <cp:category/>
  <cp:version/>
  <cp:contentType/>
  <cp:contentStatus/>
</cp:coreProperties>
</file>