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<sst xmlns="http://schemas.openxmlformats.org/spreadsheetml/2006/main" count="84" uniqueCount="83">
  <si>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</si>
  <si>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</si>
  <si>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</si>
  <si>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</si>
  <si>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</si>
  <si>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</si>
  <si>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</si>
  <si>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</si>
  <si>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</si>
  <si>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</si>
  <si>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</si>
  <si>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</si>
  <si>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</si>
  <si>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</si>
  <si>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</si>
  <si>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</si>
  <si>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</si>
  <si>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</si>
  <si>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</si>
  <si>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</si>
  <si>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</si>
  <si>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</si>
  <si>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</si>
  <si>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</si>
  <si>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</si>
  <si>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</si>
  <si>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</si>
  <si>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</si>
  <si>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</si>
  <si>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</si>
  <si>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</si>
  <si>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</si>
  <si>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</si>
  <si>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</si>
  <si>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</si>
  <si>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</si>
  <si>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</si>
  <si>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</si>
  <si>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</si>
  <si>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</si>
  <si>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</si>
  <si>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</si>
  <si>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</si>
  <si>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</si>
  <si>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</si>
  <si>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</si>
  <si>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</si>
  <si>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</si>
  <si>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</si>
  <si>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</si>
  <si>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</si>
  <si>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</si>
  <si>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</si>
  <si>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</si>
  <si>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</si>
  <si>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</si>
  <si>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</si>
  <si>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</si>
  <si>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</si>
  <si>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</si>
  <si>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</si>
  <si>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</si>
  <si>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</si>
  <si>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</si>
  <si>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</si>
  <si>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</si>
  <si>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</si>
  <si>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</si>
  <si>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</si>
  <si>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</si>
  <si>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</si>
  <si>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</si>
  <si>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11/02/22 - VENCIMENTO 18/02/22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</si>
  <si>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</si>
  <si>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</si>
  <si>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</si>
  <si>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</si>
  <si>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</si>
  <si>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</si>
  <si>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</si>
  <si>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</si>
  <si>
    <t>5.3. Revisão de Remuneração pelo Transporte Coletivo ¹</t>
  </si>
  <si>
    <t>¹ Valores da primeira parcela da revisão do período de Maio/21 a Dezembro/21 referente ao reajuste de 2021, conforme previsto na cláusula segunda (item 2.2 c) do termo de aditamento assinado em 30/09/21.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</si>
</sst>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1"/>
    </xf>
    <xf numFmtId="170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0" fontId="47" fillId="0" borderId="0" xfId="0" applyFont="1" applyFill="1" applyBorder="1" applyAlignment="1">
      <alignment vertical="center"/>
    </xf>
    <xf numFmtId="0" fontId="4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79474</v>
      </c>
      <c r="C7" s="10">
        <f>C8+C11</f>
        <v>97923</v>
      </c>
      <c r="D7" s="10">
        <f aca="true" t="shared" si="0" ref="D7:K7">D8+D11</f>
        <v>290158</v>
      </c>
      <c r="E7" s="10">
        <f t="shared" si="0"/>
        <v>237165</v>
      </c>
      <c r="F7" s="10">
        <f t="shared" si="0"/>
        <v>254767</v>
      </c>
      <c r="G7" s="10">
        <f t="shared" si="0"/>
        <v>132421</v>
      </c>
      <c r="H7" s="10">
        <f t="shared" si="0"/>
        <v>71400</v>
      </c>
      <c r="I7" s="10">
        <f t="shared" si="0"/>
        <v>111096</v>
      </c>
      <c r="J7" s="10">
        <f t="shared" si="0"/>
        <v>104075</v>
      </c>
      <c r="K7" s="10">
        <f t="shared" si="0"/>
        <v>201413</v>
      </c>
      <c r="L7" s="10">
        <f>SUM(B7:K7)</f>
        <v>1579892</v>
      </c>
      <c r="M7" s="11"/>
    </row>
    <row r="8" spans="1:13" ht="17.25" customHeight="1">
      <c r="A8" s="12" t="s">
        <v>18</v>
      </c>
      <c r="B8" s="13">
        <f>B9+B10</f>
        <v>6275</v>
      </c>
      <c r="C8" s="13">
        <f aca="true" t="shared" si="1" ref="C8:K8">C9+C10</f>
        <v>7602</v>
      </c>
      <c r="D8" s="13">
        <f t="shared" si="1"/>
        <v>22694</v>
      </c>
      <c r="E8" s="13">
        <f t="shared" si="1"/>
        <v>16050</v>
      </c>
      <c r="F8" s="13">
        <f t="shared" si="1"/>
        <v>16398</v>
      </c>
      <c r="G8" s="13">
        <f t="shared" si="1"/>
        <v>11441</v>
      </c>
      <c r="H8" s="13">
        <f t="shared" si="1"/>
        <v>5164</v>
      </c>
      <c r="I8" s="13">
        <f t="shared" si="1"/>
        <v>6005</v>
      </c>
      <c r="J8" s="13">
        <f t="shared" si="1"/>
        <v>7481</v>
      </c>
      <c r="K8" s="13">
        <f t="shared" si="1"/>
        <v>13834</v>
      </c>
      <c r="L8" s="13">
        <f>SUM(B8:K8)</f>
        <v>112944</v>
      </c>
      <c r="M8"/>
    </row>
    <row r="9" spans="1:13" ht="17.25" customHeight="1">
      <c r="A9" s="14" t="s">
        <v>19</v>
      </c>
      <c r="B9" s="15">
        <v>6274</v>
      </c>
      <c r="C9" s="15">
        <v>7602</v>
      </c>
      <c r="D9" s="15">
        <v>22694</v>
      </c>
      <c r="E9" s="15">
        <v>16050</v>
      </c>
      <c r="F9" s="15">
        <v>16398</v>
      </c>
      <c r="G9" s="15">
        <v>11441</v>
      </c>
      <c r="H9" s="15">
        <v>5158</v>
      </c>
      <c r="I9" s="15">
        <v>6005</v>
      </c>
      <c r="J9" s="15">
        <v>7481</v>
      </c>
      <c r="K9" s="15">
        <v>13834</v>
      </c>
      <c r="L9" s="13">
        <f>SUM(B9:K9)</f>
        <v>112937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73199</v>
      </c>
      <c r="C11" s="15">
        <v>90321</v>
      </c>
      <c r="D11" s="15">
        <v>267464</v>
      </c>
      <c r="E11" s="15">
        <v>221115</v>
      </c>
      <c r="F11" s="15">
        <v>238369</v>
      </c>
      <c r="G11" s="15">
        <v>120980</v>
      </c>
      <c r="H11" s="15">
        <v>66236</v>
      </c>
      <c r="I11" s="15">
        <v>105091</v>
      </c>
      <c r="J11" s="15">
        <v>96594</v>
      </c>
      <c r="K11" s="15">
        <v>187579</v>
      </c>
      <c r="L11" s="13">
        <f>SUM(B11:K11)</f>
        <v>1466948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73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1.035349385424502</v>
      </c>
      <c r="C16" s="22">
        <v>1.226671963137433</v>
      </c>
      <c r="D16" s="22">
        <v>1.117271270032096</v>
      </c>
      <c r="E16" s="22">
        <v>1.107160978510611</v>
      </c>
      <c r="F16" s="22">
        <v>1.243365231094248</v>
      </c>
      <c r="G16" s="22">
        <v>1.219484566624557</v>
      </c>
      <c r="H16" s="22">
        <v>1.162505763333435</v>
      </c>
      <c r="I16" s="22">
        <v>1.191766275493948</v>
      </c>
      <c r="J16" s="22">
        <v>1.382841422174135</v>
      </c>
      <c r="K16" s="22">
        <v>1.093803298194509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SUM(B19:B28)</f>
        <v>533465.6900000001</v>
      </c>
      <c r="C18" s="25">
        <f aca="true" t="shared" si="2" ref="C18:K18">SUM(C19:C28)</f>
        <v>431367.8700000001</v>
      </c>
      <c r="D18" s="25">
        <f t="shared" si="2"/>
        <v>1393605.0300000003</v>
      </c>
      <c r="E18" s="25">
        <f t="shared" si="2"/>
        <v>1136326.2700000003</v>
      </c>
      <c r="F18" s="25">
        <f t="shared" si="2"/>
        <v>1226684.7999999998</v>
      </c>
      <c r="G18" s="25">
        <f t="shared" si="2"/>
        <v>687593.15</v>
      </c>
      <c r="H18" s="25">
        <f t="shared" si="2"/>
        <v>392175.91000000003</v>
      </c>
      <c r="I18" s="25">
        <f t="shared" si="2"/>
        <v>495950.2</v>
      </c>
      <c r="J18" s="25">
        <f t="shared" si="2"/>
        <v>598111.56</v>
      </c>
      <c r="K18" s="25">
        <f t="shared" si="2"/>
        <v>747382.24</v>
      </c>
      <c r="L18" s="25">
        <f>SUM(L19:L28)</f>
        <v>7642662.720000001</v>
      </c>
      <c r="M18"/>
    </row>
    <row r="19" spans="1:13" ht="17.25" customHeight="1">
      <c r="A19" s="26" t="s">
        <v>75</v>
      </c>
      <c r="B19" s="60">
        <f>ROUND((B13+B14)*B7,2)</f>
        <v>510858.87</v>
      </c>
      <c r="C19" s="60">
        <f aca="true" t="shared" si="3" ref="C19:K19">ROUND((C13+C14)*C7,2)</f>
        <v>342564.03</v>
      </c>
      <c r="D19" s="60">
        <f t="shared" si="3"/>
        <v>1208101.85</v>
      </c>
      <c r="E19" s="60">
        <f t="shared" si="3"/>
        <v>1000243.39</v>
      </c>
      <c r="F19" s="60">
        <f t="shared" si="3"/>
        <v>949363.75</v>
      </c>
      <c r="G19" s="60">
        <f t="shared" si="3"/>
        <v>542581.81</v>
      </c>
      <c r="H19" s="60">
        <f t="shared" si="3"/>
        <v>322256.76</v>
      </c>
      <c r="I19" s="60">
        <f t="shared" si="3"/>
        <v>415732.34</v>
      </c>
      <c r="J19" s="60">
        <f t="shared" si="3"/>
        <v>419443.07</v>
      </c>
      <c r="K19" s="60">
        <f t="shared" si="3"/>
        <v>662870.32</v>
      </c>
      <c r="L19" s="32">
        <f>SUM(B19:K19)</f>
        <v>6374016.19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18058.55</v>
      </c>
      <c r="C20" s="32">
        <f t="shared" si="4"/>
        <v>77649.66</v>
      </c>
      <c r="D20" s="32">
        <f t="shared" si="4"/>
        <v>141675.64</v>
      </c>
      <c r="E20" s="32">
        <f t="shared" si="4"/>
        <v>107187.06</v>
      </c>
      <c r="F20" s="32">
        <f t="shared" si="4"/>
        <v>231042.13</v>
      </c>
      <c r="G20" s="32">
        <f t="shared" si="4"/>
        <v>119088.33</v>
      </c>
      <c r="H20" s="32">
        <f t="shared" si="4"/>
        <v>52368.58</v>
      </c>
      <c r="I20" s="32">
        <f t="shared" si="4"/>
        <v>79723.44</v>
      </c>
      <c r="J20" s="32">
        <f t="shared" si="4"/>
        <v>160580.18</v>
      </c>
      <c r="K20" s="32">
        <f t="shared" si="4"/>
        <v>62179.42</v>
      </c>
      <c r="L20" s="32">
        <f aca="true" t="shared" si="5" ref="L19:L28">SUM(B20:K20)</f>
        <v>1049552.9899999998</v>
      </c>
      <c r="M20"/>
    </row>
    <row r="21" spans="1:13" ht="17.25" customHeight="1">
      <c r="A21" s="26" t="s">
        <v>25</v>
      </c>
      <c r="B21" s="32">
        <v>2079.19</v>
      </c>
      <c r="C21" s="32">
        <v>8797.43</v>
      </c>
      <c r="D21" s="32">
        <v>38160.07</v>
      </c>
      <c r="E21" s="32">
        <v>25241.33</v>
      </c>
      <c r="F21" s="32">
        <v>42577.06</v>
      </c>
      <c r="G21" s="32">
        <v>24810.83</v>
      </c>
      <c r="H21" s="32">
        <v>15267.29</v>
      </c>
      <c r="I21" s="32">
        <v>9460.54</v>
      </c>
      <c r="J21" s="32">
        <v>13825.18</v>
      </c>
      <c r="K21" s="32">
        <v>17777.21</v>
      </c>
      <c r="L21" s="32">
        <f t="shared" si="5"/>
        <v>197996.13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70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76</v>
      </c>
      <c r="B26" s="32">
        <v>495.87</v>
      </c>
      <c r="C26" s="32">
        <v>400.81</v>
      </c>
      <c r="D26" s="32">
        <v>1294.91</v>
      </c>
      <c r="E26" s="32">
        <v>1055.97</v>
      </c>
      <c r="F26" s="32">
        <v>1140.76</v>
      </c>
      <c r="G26" s="32">
        <v>639.75</v>
      </c>
      <c r="H26" s="32">
        <v>364.84</v>
      </c>
      <c r="I26" s="32">
        <v>462.47</v>
      </c>
      <c r="J26" s="32">
        <v>554.96</v>
      </c>
      <c r="K26" s="32">
        <v>696.27</v>
      </c>
      <c r="L26" s="32">
        <f t="shared" si="5"/>
        <v>7106.610000000001</v>
      </c>
      <c r="M26"/>
    </row>
    <row r="27" spans="1:13" ht="17.25" customHeight="1">
      <c r="A27" s="61" t="s">
        <v>77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61" t="s">
        <v>78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243121.58</v>
      </c>
      <c r="C31" s="32">
        <f t="shared" si="6"/>
        <v>483470.14</v>
      </c>
      <c r="D31" s="32">
        <f t="shared" si="6"/>
        <v>1660955.54</v>
      </c>
      <c r="E31" s="32">
        <f t="shared" si="6"/>
        <v>1341738.2</v>
      </c>
      <c r="F31" s="32">
        <f t="shared" si="6"/>
        <v>1462114.95</v>
      </c>
      <c r="G31" s="32">
        <f t="shared" si="6"/>
        <v>751500.86</v>
      </c>
      <c r="H31" s="32">
        <f t="shared" si="6"/>
        <v>433082.56000000006</v>
      </c>
      <c r="I31" s="32">
        <f t="shared" si="6"/>
        <v>580708.76</v>
      </c>
      <c r="J31" s="32">
        <f t="shared" si="6"/>
        <v>662384.56</v>
      </c>
      <c r="K31" s="32">
        <f t="shared" si="6"/>
        <v>865244.01</v>
      </c>
      <c r="L31" s="32">
        <f aca="true" t="shared" si="7" ref="L31:L38">SUM(B31:K31)</f>
        <v>8484321.16</v>
      </c>
      <c r="M31"/>
    </row>
    <row r="32" spans="1:13" ht="18.75" customHeight="1">
      <c r="A32" s="26" t="s">
        <v>29</v>
      </c>
      <c r="B32" s="32">
        <f>B33+B34+B35+B36</f>
        <v>-27605.6</v>
      </c>
      <c r="C32" s="32">
        <f aca="true" t="shared" si="8" ref="C32:K32">C33+C34+C35+C36</f>
        <v>-33448.8</v>
      </c>
      <c r="D32" s="32">
        <f t="shared" si="8"/>
        <v>-99853.6</v>
      </c>
      <c r="E32" s="32">
        <f t="shared" si="8"/>
        <v>-70620</v>
      </c>
      <c r="F32" s="32">
        <f t="shared" si="8"/>
        <v>-72151.2</v>
      </c>
      <c r="G32" s="32">
        <f t="shared" si="8"/>
        <v>-50340.4</v>
      </c>
      <c r="H32" s="32">
        <f t="shared" si="8"/>
        <v>-22695.2</v>
      </c>
      <c r="I32" s="32">
        <f t="shared" si="8"/>
        <v>-36201.130000000005</v>
      </c>
      <c r="J32" s="32">
        <f t="shared" si="8"/>
        <v>-32916.4</v>
      </c>
      <c r="K32" s="32">
        <f t="shared" si="8"/>
        <v>-60869.6</v>
      </c>
      <c r="L32" s="32">
        <f t="shared" si="7"/>
        <v>-506701.93000000005</v>
      </c>
      <c r="M32"/>
    </row>
    <row r="33" spans="1:13" s="35" customFormat="1" ht="18.75" customHeight="1">
      <c r="A33" s="33" t="s">
        <v>55</v>
      </c>
      <c r="B33" s="32">
        <f>-ROUND((B9)*$E$3,2)</f>
        <v>-27605.6</v>
      </c>
      <c r="C33" s="32">
        <f aca="true" t="shared" si="9" ref="C33:K33">-ROUND((C9)*$E$3,2)</f>
        <v>-33448.8</v>
      </c>
      <c r="D33" s="32">
        <f t="shared" si="9"/>
        <v>-99853.6</v>
      </c>
      <c r="E33" s="32">
        <f t="shared" si="9"/>
        <v>-70620</v>
      </c>
      <c r="F33" s="32">
        <f t="shared" si="9"/>
        <v>-72151.2</v>
      </c>
      <c r="G33" s="32">
        <f t="shared" si="9"/>
        <v>-50340.4</v>
      </c>
      <c r="H33" s="32">
        <f t="shared" si="9"/>
        <v>-22695.2</v>
      </c>
      <c r="I33" s="32">
        <f t="shared" si="9"/>
        <v>-26422</v>
      </c>
      <c r="J33" s="32">
        <f t="shared" si="9"/>
        <v>-32916.4</v>
      </c>
      <c r="K33" s="32">
        <f t="shared" si="9"/>
        <v>-60869.6</v>
      </c>
      <c r="L33" s="32">
        <f t="shared" si="7"/>
        <v>-496922.80000000005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-22.52</v>
      </c>
      <c r="J35" s="17">
        <v>0</v>
      </c>
      <c r="K35" s="17">
        <v>0</v>
      </c>
      <c r="L35" s="32">
        <f t="shared" si="7"/>
        <v>-22.52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-9756.61</v>
      </c>
      <c r="J36" s="17">
        <v>0</v>
      </c>
      <c r="K36" s="17">
        <v>0</v>
      </c>
      <c r="L36" s="32">
        <f t="shared" si="7"/>
        <v>-9756.61</v>
      </c>
      <c r="M36"/>
    </row>
    <row r="37" spans="1:13" s="35" customFormat="1" ht="18.75" customHeight="1">
      <c r="A37" s="26" t="s">
        <v>33</v>
      </c>
      <c r="B37" s="37">
        <f>SUM(B38:B49)</f>
        <v>-37520.78999999999</v>
      </c>
      <c r="C37" s="37">
        <f aca="true" t="shared" si="10" ref="C37:K37">SUM(C38:C49)</f>
        <v>-13311.35</v>
      </c>
      <c r="D37" s="37">
        <f t="shared" si="10"/>
        <v>-25190.129999999997</v>
      </c>
      <c r="E37" s="37">
        <f t="shared" si="10"/>
        <v>-29409.27</v>
      </c>
      <c r="F37" s="37">
        <f t="shared" si="10"/>
        <v>-16248.31</v>
      </c>
      <c r="G37" s="37">
        <f t="shared" si="10"/>
        <v>-42554.71</v>
      </c>
      <c r="H37" s="37">
        <f t="shared" si="10"/>
        <v>-15368.019999999999</v>
      </c>
      <c r="I37" s="37">
        <f t="shared" si="10"/>
        <v>-10493.970000000001</v>
      </c>
      <c r="J37" s="37">
        <f t="shared" si="10"/>
        <v>-8066.09</v>
      </c>
      <c r="K37" s="37">
        <f t="shared" si="10"/>
        <v>-8835.439999999999</v>
      </c>
      <c r="L37" s="32">
        <f t="shared" si="7"/>
        <v>-206998.08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-10901.14</v>
      </c>
      <c r="C41" s="17">
        <v>-11082.62</v>
      </c>
      <c r="D41" s="17">
        <v>-17989.6</v>
      </c>
      <c r="E41" s="17">
        <v>-18094.89</v>
      </c>
      <c r="F41" s="17">
        <v>-9904.99</v>
      </c>
      <c r="G41" s="17">
        <v>-38997.31</v>
      </c>
      <c r="H41" s="17">
        <v>-3985.55</v>
      </c>
      <c r="I41" s="17">
        <v>-7922.35</v>
      </c>
      <c r="J41" s="17">
        <v>-4980.15</v>
      </c>
      <c r="K41" s="17">
        <v>-4963.73</v>
      </c>
      <c r="L41" s="29">
        <f aca="true" t="shared" si="11" ref="L41:L50">SUM(B41:K41)</f>
        <v>-128822.33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79</v>
      </c>
      <c r="B48" s="32">
        <v>-2757.34</v>
      </c>
      <c r="C48" s="32">
        <v>-2228.73</v>
      </c>
      <c r="D48" s="32">
        <v>-7200.53</v>
      </c>
      <c r="E48" s="32">
        <v>-5871.86</v>
      </c>
      <c r="F48" s="32">
        <v>-6343.32</v>
      </c>
      <c r="G48" s="32">
        <v>-3557.4</v>
      </c>
      <c r="H48" s="32">
        <v>-2028.72</v>
      </c>
      <c r="I48" s="32">
        <v>-2571.62</v>
      </c>
      <c r="J48" s="32">
        <v>-3085.94</v>
      </c>
      <c r="K48" s="32">
        <v>-3871.71</v>
      </c>
      <c r="L48" s="32">
        <f t="shared" si="11"/>
        <v>-39517.17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81</v>
      </c>
      <c r="B50" s="32">
        <v>308247.97</v>
      </c>
      <c r="C50" s="32">
        <v>530230.29</v>
      </c>
      <c r="D50" s="32">
        <v>1785999.27</v>
      </c>
      <c r="E50" s="32">
        <v>1441767.47</v>
      </c>
      <c r="F50" s="32">
        <v>1550514.46</v>
      </c>
      <c r="G50" s="32">
        <v>844395.97</v>
      </c>
      <c r="H50" s="32">
        <v>471145.78</v>
      </c>
      <c r="I50" s="32">
        <v>627403.86</v>
      </c>
      <c r="J50" s="32">
        <v>703367.05</v>
      </c>
      <c r="K50" s="32">
        <v>934949.05</v>
      </c>
      <c r="L50" s="32">
        <f t="shared" si="11"/>
        <v>9198021.17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44</v>
      </c>
      <c r="B52" s="40">
        <f>IF(B18+B31+B44+B53&lt;0,0,B18+B31+B53)</f>
        <v>776587.27</v>
      </c>
      <c r="C52" s="40">
        <f aca="true" t="shared" si="12" ref="C52:K52">IF(C18+C31+C44+C53&lt;0,0,C18+C31+C53)</f>
        <v>914838.0100000001</v>
      </c>
      <c r="D52" s="40">
        <f t="shared" si="12"/>
        <v>3054560.5700000003</v>
      </c>
      <c r="E52" s="40">
        <f t="shared" si="12"/>
        <v>2478064.47</v>
      </c>
      <c r="F52" s="40">
        <f t="shared" si="12"/>
        <v>2688799.75</v>
      </c>
      <c r="G52" s="40">
        <f t="shared" si="12"/>
        <v>1439094.01</v>
      </c>
      <c r="H52" s="40">
        <f t="shared" si="12"/>
        <v>825258.4700000001</v>
      </c>
      <c r="I52" s="40">
        <f t="shared" si="12"/>
        <v>1076658.96</v>
      </c>
      <c r="J52" s="40">
        <f t="shared" si="12"/>
        <v>1260496.12</v>
      </c>
      <c r="K52" s="40">
        <f t="shared" si="12"/>
        <v>1612626.25</v>
      </c>
      <c r="L52" s="41">
        <f>SUM(B52:K52)</f>
        <v>16126983.880000003</v>
      </c>
      <c r="M52" s="52"/>
    </row>
    <row r="53" spans="1:12" ht="18.75" customHeight="1">
      <c r="A53" s="26" t="s">
        <v>45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46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47</v>
      </c>
      <c r="B58" s="40">
        <f>SUM(B59:B72)</f>
        <v>776587.27</v>
      </c>
      <c r="C58" s="40">
        <f aca="true" t="shared" si="14" ref="C58:J58">SUM(C59:C70)</f>
        <v>914838.02</v>
      </c>
      <c r="D58" s="40">
        <f t="shared" si="14"/>
        <v>3054560.57</v>
      </c>
      <c r="E58" s="40">
        <f t="shared" si="14"/>
        <v>2478064.47</v>
      </c>
      <c r="F58" s="40">
        <f t="shared" si="14"/>
        <v>2688799.75</v>
      </c>
      <c r="G58" s="40">
        <f t="shared" si="14"/>
        <v>1439094.01</v>
      </c>
      <c r="H58" s="40">
        <f t="shared" si="14"/>
        <v>825258.47</v>
      </c>
      <c r="I58" s="40">
        <f>SUM(I59:I73)</f>
        <v>1076658.96</v>
      </c>
      <c r="J58" s="40">
        <f t="shared" si="14"/>
        <v>1260496.12</v>
      </c>
      <c r="K58" s="40">
        <f>SUM(K59:K72)</f>
        <v>1612626.26</v>
      </c>
      <c r="L58" s="45">
        <f>SUM(B58:K58)</f>
        <v>16126983.9</v>
      </c>
      <c r="M58" s="39"/>
    </row>
    <row r="59" spans="1:13" ht="18.75" customHeight="1">
      <c r="A59" s="46" t="s">
        <v>48</v>
      </c>
      <c r="B59" s="47">
        <v>776587.27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776587.27</v>
      </c>
      <c r="M59" s="39"/>
    </row>
    <row r="60" spans="1:12" ht="18.75" customHeight="1">
      <c r="A60" s="46" t="s">
        <v>58</v>
      </c>
      <c r="B60" s="17">
        <v>0</v>
      </c>
      <c r="C60" s="47">
        <v>800297.31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800297.31</v>
      </c>
    </row>
    <row r="61" spans="1:12" ht="18.75" customHeight="1">
      <c r="A61" s="46" t="s">
        <v>59</v>
      </c>
      <c r="B61" s="17">
        <v>0</v>
      </c>
      <c r="C61" s="47">
        <v>114540.70999999999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114540.70999999999</v>
      </c>
    </row>
    <row r="62" spans="1:12" ht="18.75" customHeight="1">
      <c r="A62" s="46" t="s">
        <v>49</v>
      </c>
      <c r="B62" s="17">
        <v>0</v>
      </c>
      <c r="C62" s="17">
        <v>0</v>
      </c>
      <c r="D62" s="47">
        <v>3054560.57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3054560.57</v>
      </c>
    </row>
    <row r="63" spans="1:12" ht="18.75" customHeight="1">
      <c r="A63" s="46" t="s">
        <v>50</v>
      </c>
      <c r="B63" s="17">
        <v>0</v>
      </c>
      <c r="C63" s="17">
        <v>0</v>
      </c>
      <c r="D63" s="17">
        <v>0</v>
      </c>
      <c r="E63" s="47">
        <v>2478064.47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2478064.47</v>
      </c>
    </row>
    <row r="64" spans="1:12" ht="18.75" customHeight="1">
      <c r="A64" s="46" t="s">
        <v>51</v>
      </c>
      <c r="B64" s="17">
        <v>0</v>
      </c>
      <c r="C64" s="17">
        <v>0</v>
      </c>
      <c r="D64" s="17">
        <v>0</v>
      </c>
      <c r="E64" s="17">
        <v>0</v>
      </c>
      <c r="F64" s="47">
        <v>2688799.75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2688799.75</v>
      </c>
    </row>
    <row r="65" spans="1:12" ht="18.75" customHeight="1">
      <c r="A65" s="46" t="s">
        <v>52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1439094.01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1439094.01</v>
      </c>
    </row>
    <row r="66" spans="1:12" ht="18.75" customHeight="1">
      <c r="A66" s="46" t="s">
        <v>53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825258.47</v>
      </c>
      <c r="I66" s="17">
        <v>0</v>
      </c>
      <c r="J66" s="17">
        <v>0</v>
      </c>
      <c r="K66" s="17">
        <v>0</v>
      </c>
      <c r="L66" s="45">
        <f t="shared" si="15"/>
        <v>825258.47</v>
      </c>
    </row>
    <row r="67" spans="1:12" ht="18.75" customHeight="1">
      <c r="A67" s="46" t="s">
        <v>54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1260496.12</v>
      </c>
      <c r="K68" s="17">
        <v>0</v>
      </c>
      <c r="L68" s="45">
        <f t="shared" si="15"/>
        <v>1260496.12</v>
      </c>
    </row>
    <row r="69" spans="1:12" ht="18.75" customHeight="1">
      <c r="A69" s="46" t="s">
        <v>66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821088.66</v>
      </c>
      <c r="L69" s="45">
        <f t="shared" si="15"/>
        <v>821088.66</v>
      </c>
    </row>
    <row r="70" spans="1:12" ht="18.75" customHeight="1">
      <c r="A70" s="46" t="s">
        <v>67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791537.6</v>
      </c>
      <c r="L70" s="45">
        <f t="shared" si="15"/>
        <v>791537.6</v>
      </c>
    </row>
    <row r="71" spans="1:12" ht="18.75" customHeight="1">
      <c r="A71" s="46" t="s">
        <v>68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69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80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1076658.96</v>
      </c>
      <c r="J73" s="51">
        <v>0</v>
      </c>
      <c r="K73" s="51">
        <v>0</v>
      </c>
      <c r="L73" s="50">
        <f>SUM(B73:K73)</f>
        <v>1076658.96</v>
      </c>
    </row>
    <row r="74" spans="1:12" ht="18" customHeight="1">
      <c r="A74" s="63" t="s">
        <v>82</v>
      </c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2022-02-23T17:02:15Z</dcterms:modified>
  <cp:category/>
  <cp:version/>
  <cp:contentType/>
  <cp:contentStatus/>
</cp:coreProperties>
</file>