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<sst xmlns="http://schemas.openxmlformats.org/spreadsheetml/2006/main" count="83" uniqueCount="82">
  <si>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</si>
  <si>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</si>
  <si>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</si>
  <si>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</si>
  <si>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</si>
  <si>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</si>
  <si>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</si>
  <si>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</si>
  <si>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</si>
  <si>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</si>
  <si>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</si>
  <si>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</si>
  <si>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</si>
  <si>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</si>
  <si>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</si>
  <si>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</si>
  <si>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</si>
  <si>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</si>
  <si>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</si>
  <si>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</si>
  <si>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</si>
  <si>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</si>
  <si>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</si>
  <si>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</si>
  <si>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</si>
  <si>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</si>
  <si>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</si>
  <si>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</si>
  <si>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</si>
  <si>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</si>
  <si>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</si>
  <si>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</si>
  <si>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</si>
  <si>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</si>
  <si>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</si>
  <si>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</si>
  <si>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</si>
  <si>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</si>
  <si>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</si>
  <si>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</si>
  <si>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</si>
  <si>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</si>
  <si>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</si>
  <si>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</si>
  <si>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</si>
  <si>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</si>
  <si>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</si>
  <si>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</si>
  <si>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</si>
  <si>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</si>
  <si>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</si>
  <si>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</si>
  <si>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</si>
  <si>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</si>
  <si>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</si>
  <si>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</si>
  <si>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</si>
  <si>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</si>
  <si>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</si>
  <si>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</si>
  <si>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</si>
  <si>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</si>
  <si>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</si>
  <si>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</si>
  <si>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</si>
  <si>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</si>
  <si>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</si>
  <si>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</si>
  <si>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</si>
  <si>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</si>
  <si>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</si>
  <si>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</si>
  <si>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</si>
  <si>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</si>
  <si>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03/02/22 - VENCIMENTO 10/02/22</t>
  </si>
  <si>
    <t>2.1 Tarifa de Remuneração por Passageiro Transportado Gatilho Diesel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</si>
  <si>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</si>
  <si>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</si>
  <si>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</si>
  <si>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</si>
  <si>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AVL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</si>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</sst>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76125</v>
      </c>
      <c r="C7" s="10">
        <f>C8+C11</f>
        <v>92455</v>
      </c>
      <c r="D7" s="10">
        <f aca="true" t="shared" si="0" ref="D7:K7">D8+D11</f>
        <v>275963</v>
      </c>
      <c r="E7" s="10">
        <f t="shared" si="0"/>
        <v>227627</v>
      </c>
      <c r="F7" s="10">
        <f t="shared" si="0"/>
        <v>246018</v>
      </c>
      <c r="G7" s="10">
        <f t="shared" si="0"/>
        <v>128596</v>
      </c>
      <c r="H7" s="10">
        <f t="shared" si="0"/>
        <v>66439</v>
      </c>
      <c r="I7" s="10">
        <f t="shared" si="0"/>
        <v>108166</v>
      </c>
      <c r="J7" s="10">
        <f t="shared" si="0"/>
        <v>101194</v>
      </c>
      <c r="K7" s="10">
        <f t="shared" si="0"/>
        <v>191942</v>
      </c>
      <c r="L7" s="10">
        <f>SUM(B7:K7)</f>
        <v>1514525</v>
      </c>
      <c r="M7" s="11"/>
    </row>
    <row r="8" spans="1:13" ht="17.25" customHeight="1">
      <c r="A8" s="12" t="s">
        <v>18</v>
      </c>
      <c r="B8" s="13">
        <f>B9+B10</f>
        <v>5884</v>
      </c>
      <c r="C8" s="13">
        <f aca="true" t="shared" si="1" ref="C8:K8">C9+C10</f>
        <v>6966</v>
      </c>
      <c r="D8" s="13">
        <f t="shared" si="1"/>
        <v>20793</v>
      </c>
      <c r="E8" s="13">
        <f t="shared" si="1"/>
        <v>15402</v>
      </c>
      <c r="F8" s="13">
        <f t="shared" si="1"/>
        <v>15165</v>
      </c>
      <c r="G8" s="13">
        <f t="shared" si="1"/>
        <v>10859</v>
      </c>
      <c r="H8" s="13">
        <f t="shared" si="1"/>
        <v>4886</v>
      </c>
      <c r="I8" s="13">
        <f t="shared" si="1"/>
        <v>5532</v>
      </c>
      <c r="J8" s="13">
        <f t="shared" si="1"/>
        <v>7240</v>
      </c>
      <c r="K8" s="13">
        <f t="shared" si="1"/>
        <v>12750</v>
      </c>
      <c r="L8" s="13">
        <f>SUM(B8:K8)</f>
        <v>105477</v>
      </c>
      <c r="M8"/>
    </row>
    <row r="9" spans="1:13" ht="17.25" customHeight="1">
      <c r="A9" s="14" t="s">
        <v>19</v>
      </c>
      <c r="B9" s="15">
        <v>5884</v>
      </c>
      <c r="C9" s="15">
        <v>6966</v>
      </c>
      <c r="D9" s="15">
        <v>20793</v>
      </c>
      <c r="E9" s="15">
        <v>15402</v>
      </c>
      <c r="F9" s="15">
        <v>15165</v>
      </c>
      <c r="G9" s="15">
        <v>10859</v>
      </c>
      <c r="H9" s="15">
        <v>4882</v>
      </c>
      <c r="I9" s="15">
        <v>5532</v>
      </c>
      <c r="J9" s="15">
        <v>7240</v>
      </c>
      <c r="K9" s="15">
        <v>12750</v>
      </c>
      <c r="L9" s="13">
        <f>SUM(B9:K9)</f>
        <v>105473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70241</v>
      </c>
      <c r="C11" s="15">
        <v>85489</v>
      </c>
      <c r="D11" s="15">
        <v>255170</v>
      </c>
      <c r="E11" s="15">
        <v>212225</v>
      </c>
      <c r="F11" s="15">
        <v>230853</v>
      </c>
      <c r="G11" s="15">
        <v>117737</v>
      </c>
      <c r="H11" s="15">
        <v>61553</v>
      </c>
      <c r="I11" s="15">
        <v>102634</v>
      </c>
      <c r="J11" s="15">
        <v>93954</v>
      </c>
      <c r="K11" s="15">
        <v>179192</v>
      </c>
      <c r="L11" s="13">
        <f>SUM(B11:K11)</f>
        <v>1409048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1.095515117344334</v>
      </c>
      <c r="C16" s="22">
        <v>1.307317328347508</v>
      </c>
      <c r="D16" s="22">
        <v>1.186325307996411</v>
      </c>
      <c r="E16" s="22">
        <v>1.164212448628526</v>
      </c>
      <c r="F16" s="22">
        <v>1.314221688511623</v>
      </c>
      <c r="G16" s="22">
        <v>1.274839049731823</v>
      </c>
      <c r="H16" s="22">
        <v>1.269963904014729</v>
      </c>
      <c r="I16" s="22">
        <v>1.244064824658114</v>
      </c>
      <c r="J16" s="22">
        <v>1.440146066652332</v>
      </c>
      <c r="K16" s="22">
        <v>1.156574089897047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SUM(B19:B28)</f>
        <v>540674.1100000001</v>
      </c>
      <c r="C18" s="25">
        <f aca="true" t="shared" si="2" ref="C18:K18">SUM(C19:C28)</f>
        <v>433125.94000000006</v>
      </c>
      <c r="D18" s="25">
        <f t="shared" si="2"/>
        <v>1407515.37</v>
      </c>
      <c r="E18" s="25">
        <f t="shared" si="2"/>
        <v>1146286.0500000005</v>
      </c>
      <c r="F18" s="25">
        <f t="shared" si="2"/>
        <v>1251390.75</v>
      </c>
      <c r="G18" s="25">
        <f t="shared" si="2"/>
        <v>697767.24</v>
      </c>
      <c r="H18" s="25">
        <f t="shared" si="2"/>
        <v>398330.5800000001</v>
      </c>
      <c r="I18" s="25">
        <f t="shared" si="2"/>
        <v>504100.79</v>
      </c>
      <c r="J18" s="25">
        <f t="shared" si="2"/>
        <v>605162.71</v>
      </c>
      <c r="K18" s="25">
        <f t="shared" si="2"/>
        <v>753017.13</v>
      </c>
      <c r="L18" s="25">
        <f>SUM(L19:L28)</f>
        <v>7737370.670000003</v>
      </c>
      <c r="M18"/>
    </row>
    <row r="19" spans="1:13" ht="17.25" customHeight="1">
      <c r="A19" s="26" t="s">
        <v>77</v>
      </c>
      <c r="B19" s="60">
        <f>ROUND((B13+B14)*B7,2)</f>
        <v>489331.5</v>
      </c>
      <c r="C19" s="60">
        <f aca="true" t="shared" si="3" ref="C19:K19">ROUND((C13+C14)*C7,2)</f>
        <v>323435.33</v>
      </c>
      <c r="D19" s="60">
        <f t="shared" si="3"/>
        <v>1148999.55</v>
      </c>
      <c r="E19" s="60">
        <f t="shared" si="3"/>
        <v>960016.87</v>
      </c>
      <c r="F19" s="60">
        <f t="shared" si="3"/>
        <v>916761.48</v>
      </c>
      <c r="G19" s="60">
        <f t="shared" si="3"/>
        <v>526909.25</v>
      </c>
      <c r="H19" s="60">
        <f t="shared" si="3"/>
        <v>299865.78</v>
      </c>
      <c r="I19" s="60">
        <f t="shared" si="3"/>
        <v>404767.99</v>
      </c>
      <c r="J19" s="60">
        <f t="shared" si="3"/>
        <v>407832.06</v>
      </c>
      <c r="K19" s="60">
        <f t="shared" si="3"/>
        <v>631700.32</v>
      </c>
      <c r="L19" s="32">
        <f>SUM(B19:K19)</f>
        <v>6109620.130000001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46738.56</v>
      </c>
      <c r="C20" s="32">
        <f t="shared" si="4"/>
        <v>99397.28</v>
      </c>
      <c r="D20" s="32">
        <f t="shared" si="4"/>
        <v>214087.7</v>
      </c>
      <c r="E20" s="32">
        <f t="shared" si="4"/>
        <v>157646.72</v>
      </c>
      <c r="F20" s="32">
        <f t="shared" si="4"/>
        <v>288066.34</v>
      </c>
      <c r="G20" s="32">
        <f t="shared" si="4"/>
        <v>144815.24</v>
      </c>
      <c r="H20" s="32">
        <f t="shared" si="4"/>
        <v>80952.94</v>
      </c>
      <c r="I20" s="32">
        <f t="shared" si="4"/>
        <v>98789.63</v>
      </c>
      <c r="J20" s="32">
        <f t="shared" si="4"/>
        <v>179505.68</v>
      </c>
      <c r="K20" s="32">
        <f t="shared" si="4"/>
        <v>98907.9</v>
      </c>
      <c r="L20" s="32">
        <f aca="true" t="shared" si="5" ref="L19:L28">SUM(B20:K20)</f>
        <v>1408907.99</v>
      </c>
      <c r="M20"/>
    </row>
    <row r="21" spans="1:13" ht="17.25" customHeight="1">
      <c r="A21" s="26" t="s">
        <v>25</v>
      </c>
      <c r="B21" s="32">
        <v>2134.97</v>
      </c>
      <c r="C21" s="32">
        <v>7939.15</v>
      </c>
      <c r="D21" s="32">
        <v>38765.79</v>
      </c>
      <c r="E21" s="32">
        <v>24973.11</v>
      </c>
      <c r="F21" s="32">
        <v>42853.37</v>
      </c>
      <c r="G21" s="32">
        <v>24930.57</v>
      </c>
      <c r="H21" s="32">
        <v>15228.58</v>
      </c>
      <c r="I21" s="32">
        <v>9509.29</v>
      </c>
      <c r="J21" s="32">
        <v>13561.86</v>
      </c>
      <c r="K21" s="32">
        <v>17858.76</v>
      </c>
      <c r="L21" s="32">
        <f t="shared" si="5"/>
        <v>197755.45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495.87</v>
      </c>
      <c r="C26" s="32">
        <v>398.24</v>
      </c>
      <c r="D26" s="32">
        <v>1289.77</v>
      </c>
      <c r="E26" s="32">
        <v>1050.83</v>
      </c>
      <c r="F26" s="32">
        <v>1148.46</v>
      </c>
      <c r="G26" s="32">
        <v>639.75</v>
      </c>
      <c r="H26" s="32">
        <v>364.84</v>
      </c>
      <c r="I26" s="32">
        <v>462.47</v>
      </c>
      <c r="J26" s="32">
        <v>554.96</v>
      </c>
      <c r="K26" s="32">
        <v>691.13</v>
      </c>
      <c r="L26" s="32">
        <f t="shared" si="5"/>
        <v>7096.320000000001</v>
      </c>
      <c r="M26"/>
    </row>
    <row r="27" spans="1:13" ht="17.25" customHeight="1">
      <c r="A27" s="26" t="s">
        <v>79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302.25</v>
      </c>
      <c r="K27" s="32">
        <v>405.12</v>
      </c>
      <c r="L27" s="32">
        <f t="shared" si="5"/>
        <v>3897.23</v>
      </c>
      <c r="M27"/>
    </row>
    <row r="28" spans="1:13" ht="17.25" customHeight="1">
      <c r="A28" s="26" t="s">
        <v>80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-52509.25</v>
      </c>
      <c r="C31" s="32">
        <f t="shared" si="6"/>
        <v>-32864.85</v>
      </c>
      <c r="D31" s="32">
        <f t="shared" si="6"/>
        <v>-98661.15</v>
      </c>
      <c r="E31" s="32">
        <f t="shared" si="6"/>
        <v>-79054.6</v>
      </c>
      <c r="F31" s="32">
        <f t="shared" si="6"/>
        <v>-73112.18</v>
      </c>
      <c r="G31" s="32">
        <f t="shared" si="6"/>
        <v>-51337</v>
      </c>
      <c r="H31" s="32">
        <f t="shared" si="6"/>
        <v>-32863.27</v>
      </c>
      <c r="I31" s="32">
        <f t="shared" si="6"/>
        <v>-38332.82</v>
      </c>
      <c r="J31" s="32">
        <f t="shared" si="6"/>
        <v>-34941.94</v>
      </c>
      <c r="K31" s="32">
        <f t="shared" si="6"/>
        <v>-59943.14</v>
      </c>
      <c r="L31" s="32">
        <f aca="true" t="shared" si="7" ref="L31:L38">SUM(B31:K31)</f>
        <v>-553620.2</v>
      </c>
      <c r="M31"/>
    </row>
    <row r="32" spans="1:13" ht="18.75" customHeight="1">
      <c r="A32" s="26" t="s">
        <v>29</v>
      </c>
      <c r="B32" s="32">
        <f>B33+B34+B35+B36</f>
        <v>-25889.6</v>
      </c>
      <c r="C32" s="32">
        <f aca="true" t="shared" si="8" ref="C32:K32">C33+C34+C35+C36</f>
        <v>-30650.4</v>
      </c>
      <c r="D32" s="32">
        <f t="shared" si="8"/>
        <v>-91489.2</v>
      </c>
      <c r="E32" s="32">
        <f t="shared" si="8"/>
        <v>-67768.8</v>
      </c>
      <c r="F32" s="32">
        <f t="shared" si="8"/>
        <v>-66726</v>
      </c>
      <c r="G32" s="32">
        <f t="shared" si="8"/>
        <v>-47779.6</v>
      </c>
      <c r="H32" s="32">
        <f t="shared" si="8"/>
        <v>-21480.8</v>
      </c>
      <c r="I32" s="32">
        <f t="shared" si="8"/>
        <v>-35761.2</v>
      </c>
      <c r="J32" s="32">
        <f t="shared" si="8"/>
        <v>-31856</v>
      </c>
      <c r="K32" s="32">
        <f t="shared" si="8"/>
        <v>-56100</v>
      </c>
      <c r="L32" s="32">
        <f t="shared" si="7"/>
        <v>-475501.6</v>
      </c>
      <c r="M32"/>
    </row>
    <row r="33" spans="1:13" s="35" customFormat="1" ht="18.75" customHeight="1">
      <c r="A33" s="33" t="s">
        <v>57</v>
      </c>
      <c r="B33" s="32">
        <f>-ROUND((B9)*$E$3,2)</f>
        <v>-25889.6</v>
      </c>
      <c r="C33" s="32">
        <f aca="true" t="shared" si="9" ref="C33:K33">-ROUND((C9)*$E$3,2)</f>
        <v>-30650.4</v>
      </c>
      <c r="D33" s="32">
        <f t="shared" si="9"/>
        <v>-91489.2</v>
      </c>
      <c r="E33" s="32">
        <f t="shared" si="9"/>
        <v>-67768.8</v>
      </c>
      <c r="F33" s="32">
        <f t="shared" si="9"/>
        <v>-66726</v>
      </c>
      <c r="G33" s="32">
        <f t="shared" si="9"/>
        <v>-47779.6</v>
      </c>
      <c r="H33" s="32">
        <f t="shared" si="9"/>
        <v>-21480.8</v>
      </c>
      <c r="I33" s="32">
        <f t="shared" si="9"/>
        <v>-24340.8</v>
      </c>
      <c r="J33" s="32">
        <f t="shared" si="9"/>
        <v>-31856</v>
      </c>
      <c r="K33" s="32">
        <f t="shared" si="9"/>
        <v>-56100</v>
      </c>
      <c r="L33" s="32">
        <f t="shared" si="7"/>
        <v>-464081.19999999995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-5.63</v>
      </c>
      <c r="J35" s="17">
        <v>0</v>
      </c>
      <c r="K35" s="17">
        <v>0</v>
      </c>
      <c r="L35" s="32">
        <f t="shared" si="7"/>
        <v>-5.63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-11414.77</v>
      </c>
      <c r="J36" s="17">
        <v>0</v>
      </c>
      <c r="K36" s="17">
        <v>0</v>
      </c>
      <c r="L36" s="32">
        <f t="shared" si="7"/>
        <v>-11414.77</v>
      </c>
      <c r="M36"/>
    </row>
    <row r="37" spans="1:13" s="35" customFormat="1" ht="18.75" customHeight="1">
      <c r="A37" s="26" t="s">
        <v>33</v>
      </c>
      <c r="B37" s="37">
        <f>SUM(B38:B49)</f>
        <v>-26619.65</v>
      </c>
      <c r="C37" s="37">
        <f aca="true" t="shared" si="10" ref="C37:K37">SUM(C38:C49)</f>
        <v>-2214.45</v>
      </c>
      <c r="D37" s="37">
        <f t="shared" si="10"/>
        <v>-7171.95</v>
      </c>
      <c r="E37" s="37">
        <f t="shared" si="10"/>
        <v>-11285.8</v>
      </c>
      <c r="F37" s="37">
        <f t="shared" si="10"/>
        <v>-6386.18</v>
      </c>
      <c r="G37" s="37">
        <f t="shared" si="10"/>
        <v>-3557.4</v>
      </c>
      <c r="H37" s="37">
        <f t="shared" si="10"/>
        <v>-11382.47</v>
      </c>
      <c r="I37" s="37">
        <f t="shared" si="10"/>
        <v>-2571.62</v>
      </c>
      <c r="J37" s="37">
        <f t="shared" si="10"/>
        <v>-3085.94</v>
      </c>
      <c r="K37" s="37">
        <f t="shared" si="10"/>
        <v>-3843.14</v>
      </c>
      <c r="L37" s="32">
        <f t="shared" si="7"/>
        <v>-78118.6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44</v>
      </c>
      <c r="B48" s="17">
        <v>-2757.34</v>
      </c>
      <c r="C48" s="17">
        <v>-2214.45</v>
      </c>
      <c r="D48" s="17">
        <v>-7171.95</v>
      </c>
      <c r="E48" s="17">
        <v>-5843.28</v>
      </c>
      <c r="F48" s="17">
        <v>-6386.18</v>
      </c>
      <c r="G48" s="17">
        <v>-3557.4</v>
      </c>
      <c r="H48" s="17">
        <v>-2028.72</v>
      </c>
      <c r="I48" s="17">
        <v>-2571.62</v>
      </c>
      <c r="J48" s="17">
        <v>-3085.94</v>
      </c>
      <c r="K48" s="17">
        <v>-3843.14</v>
      </c>
      <c r="L48" s="29">
        <f t="shared" si="11"/>
        <v>-39460.020000000004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46</v>
      </c>
      <c r="B52" s="40">
        <f>IF(B18+B31+B44+B53&lt;0,0,B18+B31+B53)</f>
        <v>488164.8600000001</v>
      </c>
      <c r="C52" s="40">
        <f aca="true" t="shared" si="12" ref="C52:K52">IF(C18+C31+C44+C53&lt;0,0,C18+C31+C53)</f>
        <v>400261.0900000001</v>
      </c>
      <c r="D52" s="40">
        <f t="shared" si="12"/>
        <v>1308854.2200000002</v>
      </c>
      <c r="E52" s="40">
        <f t="shared" si="12"/>
        <v>1067231.4500000004</v>
      </c>
      <c r="F52" s="40">
        <f t="shared" si="12"/>
        <v>1178278.57</v>
      </c>
      <c r="G52" s="40">
        <f t="shared" si="12"/>
        <v>646430.24</v>
      </c>
      <c r="H52" s="40">
        <f t="shared" si="12"/>
        <v>365467.31000000006</v>
      </c>
      <c r="I52" s="40">
        <f t="shared" si="12"/>
        <v>465767.97</v>
      </c>
      <c r="J52" s="40">
        <f t="shared" si="12"/>
        <v>570220.77</v>
      </c>
      <c r="K52" s="40">
        <f t="shared" si="12"/>
        <v>693073.99</v>
      </c>
      <c r="L52" s="41">
        <f>SUM(B52:K52)</f>
        <v>7183750.4700000025</v>
      </c>
      <c r="M52" s="53"/>
    </row>
    <row r="53" spans="1:12" ht="18.75" customHeight="1">
      <c r="A53" s="26" t="s">
        <v>47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48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49</v>
      </c>
      <c r="B58" s="40">
        <f>SUM(B59:B72)</f>
        <v>488164.86</v>
      </c>
      <c r="C58" s="40">
        <f aca="true" t="shared" si="14" ref="C58:J58">SUM(C59:C70)</f>
        <v>400261.07999999996</v>
      </c>
      <c r="D58" s="40">
        <f t="shared" si="14"/>
        <v>1308854.21</v>
      </c>
      <c r="E58" s="40">
        <f t="shared" si="14"/>
        <v>1067231.46</v>
      </c>
      <c r="F58" s="40">
        <f t="shared" si="14"/>
        <v>1178278.56</v>
      </c>
      <c r="G58" s="40">
        <f t="shared" si="14"/>
        <v>646430.24</v>
      </c>
      <c r="H58" s="40">
        <f t="shared" si="14"/>
        <v>365467.32</v>
      </c>
      <c r="I58" s="40">
        <f>SUM(I59:I73)</f>
        <v>465767.97</v>
      </c>
      <c r="J58" s="40">
        <f t="shared" si="14"/>
        <v>570220.77</v>
      </c>
      <c r="K58" s="40">
        <f>SUM(K59:K72)</f>
        <v>693073.98</v>
      </c>
      <c r="L58" s="45">
        <f>SUM(B58:K58)</f>
        <v>7183750.450000001</v>
      </c>
      <c r="M58" s="39"/>
    </row>
    <row r="59" spans="1:13" ht="18.75" customHeight="1">
      <c r="A59" s="46" t="s">
        <v>50</v>
      </c>
      <c r="B59" s="47">
        <v>488164.86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488164.86</v>
      </c>
      <c r="M59" s="39"/>
    </row>
    <row r="60" spans="1:12" ht="18.75" customHeight="1">
      <c r="A60" s="46" t="s">
        <v>60</v>
      </c>
      <c r="B60" s="17">
        <v>0</v>
      </c>
      <c r="C60" s="47">
        <v>349908.24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349908.24</v>
      </c>
    </row>
    <row r="61" spans="1:12" ht="18.75" customHeight="1">
      <c r="A61" s="46" t="s">
        <v>61</v>
      </c>
      <c r="B61" s="17">
        <v>0</v>
      </c>
      <c r="C61" s="47">
        <v>50352.84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50352.84</v>
      </c>
    </row>
    <row r="62" spans="1:12" ht="18.75" customHeight="1">
      <c r="A62" s="46" t="s">
        <v>51</v>
      </c>
      <c r="B62" s="17">
        <v>0</v>
      </c>
      <c r="C62" s="17">
        <v>0</v>
      </c>
      <c r="D62" s="47">
        <v>1308854.21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1308854.21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47">
        <v>1067231.46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1067231.46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47">
        <v>1178278.56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1178278.56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646430.24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646430.24</v>
      </c>
    </row>
    <row r="66" spans="1:12" ht="18.75" customHeight="1">
      <c r="A66" s="46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365467.32</v>
      </c>
      <c r="I66" s="17">
        <v>0</v>
      </c>
      <c r="J66" s="17">
        <v>0</v>
      </c>
      <c r="K66" s="17">
        <v>0</v>
      </c>
      <c r="L66" s="45">
        <f t="shared" si="15"/>
        <v>365467.32</v>
      </c>
    </row>
    <row r="67" spans="1:12" ht="18.75" customHeight="1">
      <c r="A67" s="46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570220.77</v>
      </c>
      <c r="K68" s="17">
        <v>0</v>
      </c>
      <c r="L68" s="45">
        <f t="shared" si="15"/>
        <v>570220.77</v>
      </c>
    </row>
    <row r="69" spans="1:12" ht="18.75" customHeight="1">
      <c r="A69" s="4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389992.73</v>
      </c>
      <c r="L69" s="45">
        <f t="shared" si="15"/>
        <v>389992.73</v>
      </c>
    </row>
    <row r="70" spans="1:12" ht="18.75" customHeight="1">
      <c r="A70" s="4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303081.25</v>
      </c>
      <c r="L70" s="45">
        <f t="shared" si="15"/>
        <v>303081.25</v>
      </c>
    </row>
    <row r="71" spans="1:12" ht="18.75" customHeight="1">
      <c r="A71" s="46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465767.97</v>
      </c>
      <c r="J73" s="51">
        <v>0</v>
      </c>
      <c r="K73" s="51">
        <v>0</v>
      </c>
      <c r="L73" s="50">
        <f>SUM(B73:K73)</f>
        <v>465767.97</v>
      </c>
    </row>
    <row r="74" spans="1:12" ht="18" customHeight="1">
      <c r="A74" s="61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:11" ht="14.25">
      <c r="A76" s="52"/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2022-02-09T18:29:30Z</dcterms:modified>
  <cp:category/>
  <cp:version/>
  <cp:contentType/>
  <cp:contentStatus/>
</cp:coreProperties>
</file>