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<sst xmlns="http://schemas.openxmlformats.org/spreadsheetml/2006/main" count="83" uniqueCount="82">
  <si>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</si>
  <si>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</si>
  <si>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</si>
  <si>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</si>
  <si>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</si>
  <si>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</si>
  <si>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</si>
  <si>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</si>
  <si>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</si>
  <si>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</si>
  <si>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</si>
  <si>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</si>
  <si>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</si>
  <si>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</si>
  <si>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</si>
  <si>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</si>
  <si>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</si>
  <si>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</si>
  <si>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</si>
  <si>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</si>
  <si>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</si>
  <si>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</si>
  <si>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</si>
  <si>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</si>
  <si>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</si>
  <si>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</si>
  <si>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</si>
  <si>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</si>
  <si>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</si>
  <si>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</si>
  <si>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</si>
  <si>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</si>
  <si>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</si>
  <si>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</si>
  <si>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</si>
  <si>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</si>
  <si>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</si>
  <si>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</si>
  <si>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</si>
  <si>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</si>
  <si>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</si>
  <si>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</si>
  <si>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</si>
  <si>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</si>
  <si>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</si>
  <si>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</si>
  <si>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</si>
  <si>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</si>
  <si>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</si>
  <si>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</si>
  <si>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</si>
  <si>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</si>
  <si>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</si>
  <si>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</si>
  <si>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</si>
  <si>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</si>
  <si>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</si>
  <si>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</si>
  <si>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</si>
  <si>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</si>
  <si>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</si>
  <si>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</si>
  <si>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</si>
  <si>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</si>
  <si>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</si>
  <si>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</si>
  <si>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</si>
  <si>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</si>
  <si>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</si>
  <si>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</si>
  <si>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</si>
  <si>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</si>
  <si>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</si>
  <si>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</si>
  <si>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02/02/22 - VENCIMENTO 09/02/22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</si>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</sst>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74954</v>
      </c>
      <c r="C7" s="10">
        <f>C8+C11</f>
        <v>92415</v>
      </c>
      <c r="D7" s="10">
        <f aca="true" t="shared" si="0" ref="D7:K7">D8+D11</f>
        <v>274724</v>
      </c>
      <c r="E7" s="10">
        <f t="shared" si="0"/>
        <v>225653</v>
      </c>
      <c r="F7" s="10">
        <f t="shared" si="0"/>
        <v>242111</v>
      </c>
      <c r="G7" s="10">
        <f t="shared" si="0"/>
        <v>127592</v>
      </c>
      <c r="H7" s="10">
        <f t="shared" si="0"/>
        <v>66244</v>
      </c>
      <c r="I7" s="10">
        <f t="shared" si="0"/>
        <v>107141</v>
      </c>
      <c r="J7" s="10">
        <f t="shared" si="0"/>
        <v>99938</v>
      </c>
      <c r="K7" s="10">
        <f t="shared" si="0"/>
        <v>189407</v>
      </c>
      <c r="L7" s="10">
        <f>SUM(B7:K7)</f>
        <v>1500179</v>
      </c>
      <c r="M7" s="11"/>
    </row>
    <row r="8" spans="1:13" ht="17.25" customHeight="1">
      <c r="A8" s="12" t="s">
        <v>18</v>
      </c>
      <c r="B8" s="13">
        <f>B9+B10</f>
        <v>5872</v>
      </c>
      <c r="C8" s="13">
        <f aca="true" t="shared" si="1" ref="C8:K8">C9+C10</f>
        <v>7136</v>
      </c>
      <c r="D8" s="13">
        <f t="shared" si="1"/>
        <v>21241</v>
      </c>
      <c r="E8" s="13">
        <f t="shared" si="1"/>
        <v>15373</v>
      </c>
      <c r="F8" s="13">
        <f t="shared" si="1"/>
        <v>15296</v>
      </c>
      <c r="G8" s="13">
        <f t="shared" si="1"/>
        <v>10546</v>
      </c>
      <c r="H8" s="13">
        <f t="shared" si="1"/>
        <v>4748</v>
      </c>
      <c r="I8" s="13">
        <f t="shared" si="1"/>
        <v>5624</v>
      </c>
      <c r="J8" s="13">
        <f t="shared" si="1"/>
        <v>7114</v>
      </c>
      <c r="K8" s="13">
        <f t="shared" si="1"/>
        <v>12881</v>
      </c>
      <c r="L8" s="13">
        <f>SUM(B8:K8)</f>
        <v>105831</v>
      </c>
      <c r="M8"/>
    </row>
    <row r="9" spans="1:13" ht="17.25" customHeight="1">
      <c r="A9" s="14" t="s">
        <v>19</v>
      </c>
      <c r="B9" s="15">
        <v>5869</v>
      </c>
      <c r="C9" s="15">
        <v>7136</v>
      </c>
      <c r="D9" s="15">
        <v>21241</v>
      </c>
      <c r="E9" s="15">
        <v>15373</v>
      </c>
      <c r="F9" s="15">
        <v>15296</v>
      </c>
      <c r="G9" s="15">
        <v>10546</v>
      </c>
      <c r="H9" s="15">
        <v>4746</v>
      </c>
      <c r="I9" s="15">
        <v>5624</v>
      </c>
      <c r="J9" s="15">
        <v>7114</v>
      </c>
      <c r="K9" s="15">
        <v>12881</v>
      </c>
      <c r="L9" s="13">
        <f>SUM(B9:K9)</f>
        <v>105826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69082</v>
      </c>
      <c r="C11" s="15">
        <v>85279</v>
      </c>
      <c r="D11" s="15">
        <v>253483</v>
      </c>
      <c r="E11" s="15">
        <v>210280</v>
      </c>
      <c r="F11" s="15">
        <v>226815</v>
      </c>
      <c r="G11" s="15">
        <v>117046</v>
      </c>
      <c r="H11" s="15">
        <v>61496</v>
      </c>
      <c r="I11" s="15">
        <v>101517</v>
      </c>
      <c r="J11" s="15">
        <v>92824</v>
      </c>
      <c r="K11" s="15">
        <v>176526</v>
      </c>
      <c r="L11" s="13">
        <f>SUM(B11:K11)</f>
        <v>1394348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1.110188058009659</v>
      </c>
      <c r="C16" s="22">
        <v>1.307936685329423</v>
      </c>
      <c r="D16" s="22">
        <v>1.192115392512706</v>
      </c>
      <c r="E16" s="22">
        <v>1.183107986578419</v>
      </c>
      <c r="F16" s="22">
        <v>1.33203236929184</v>
      </c>
      <c r="G16" s="22">
        <v>1.27900986130129</v>
      </c>
      <c r="H16" s="22">
        <v>1.274867161550801</v>
      </c>
      <c r="I16" s="22">
        <v>1.264976988263836</v>
      </c>
      <c r="J16" s="22">
        <v>1.444336748306964</v>
      </c>
      <c r="K16" s="22">
        <v>1.172961444465309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SUM(B19:B28)</f>
        <v>539551.0800000001</v>
      </c>
      <c r="C18" s="25">
        <f aca="true" t="shared" si="2" ref="C18:K18">SUM(C19:C28)</f>
        <v>433143.2300000001</v>
      </c>
      <c r="D18" s="25">
        <f t="shared" si="2"/>
        <v>1407989.0400000003</v>
      </c>
      <c r="E18" s="25">
        <f t="shared" si="2"/>
        <v>1154908.4500000004</v>
      </c>
      <c r="F18" s="25">
        <f t="shared" si="2"/>
        <v>1247942.2699999998</v>
      </c>
      <c r="G18" s="25">
        <f t="shared" si="2"/>
        <v>694608.8800000001</v>
      </c>
      <c r="H18" s="25">
        <f t="shared" si="2"/>
        <v>398629.16</v>
      </c>
      <c r="I18" s="25">
        <f t="shared" si="2"/>
        <v>507557.56000000006</v>
      </c>
      <c r="J18" s="25">
        <f t="shared" si="2"/>
        <v>599287.3099999999</v>
      </c>
      <c r="K18" s="25">
        <f t="shared" si="2"/>
        <v>753583.0800000001</v>
      </c>
      <c r="L18" s="25">
        <f>SUM(L19:L28)</f>
        <v>7737200.0600000005</v>
      </c>
      <c r="M18"/>
    </row>
    <row r="19" spans="1:13" ht="17.25" customHeight="1">
      <c r="A19" s="26" t="s">
        <v>77</v>
      </c>
      <c r="B19" s="60">
        <f>ROUND((B13+B14)*B7,2)</f>
        <v>481804.31</v>
      </c>
      <c r="C19" s="60">
        <f aca="true" t="shared" si="3" ref="C19:K19">ROUND((C13+C14)*C7,2)</f>
        <v>323295.39</v>
      </c>
      <c r="D19" s="60">
        <f t="shared" si="3"/>
        <v>1143840.85</v>
      </c>
      <c r="E19" s="60">
        <f t="shared" si="3"/>
        <v>951691.53</v>
      </c>
      <c r="F19" s="60">
        <f t="shared" si="3"/>
        <v>902202.43</v>
      </c>
      <c r="G19" s="60">
        <f t="shared" si="3"/>
        <v>522795.46</v>
      </c>
      <c r="H19" s="60">
        <f t="shared" si="3"/>
        <v>298985.67</v>
      </c>
      <c r="I19" s="60">
        <f t="shared" si="3"/>
        <v>400932.34</v>
      </c>
      <c r="J19" s="60">
        <f t="shared" si="3"/>
        <v>402770.13</v>
      </c>
      <c r="K19" s="60">
        <f t="shared" si="3"/>
        <v>623357.38</v>
      </c>
      <c r="L19" s="32">
        <f>SUM(B19:K19)</f>
        <v>6051675.49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53089.08</v>
      </c>
      <c r="C20" s="32">
        <f t="shared" si="4"/>
        <v>99554.51</v>
      </c>
      <c r="D20" s="32">
        <f t="shared" si="4"/>
        <v>219749.43</v>
      </c>
      <c r="E20" s="32">
        <f t="shared" si="4"/>
        <v>174262.32</v>
      </c>
      <c r="F20" s="32">
        <f t="shared" si="4"/>
        <v>299560.41</v>
      </c>
      <c r="G20" s="32">
        <f t="shared" si="4"/>
        <v>145865.09</v>
      </c>
      <c r="H20" s="32">
        <f t="shared" si="4"/>
        <v>82181.34</v>
      </c>
      <c r="I20" s="32">
        <f t="shared" si="4"/>
        <v>106237.84</v>
      </c>
      <c r="J20" s="32">
        <f t="shared" si="4"/>
        <v>178965.57</v>
      </c>
      <c r="K20" s="32">
        <f t="shared" si="4"/>
        <v>107816.79</v>
      </c>
      <c r="L20" s="32">
        <f aca="true" t="shared" si="5" ref="L19:L28">SUM(B20:K20)</f>
        <v>1467282.3800000001</v>
      </c>
      <c r="M20"/>
    </row>
    <row r="21" spans="1:13" ht="17.25" customHeight="1">
      <c r="A21" s="26" t="s">
        <v>25</v>
      </c>
      <c r="B21" s="32">
        <v>2188.61</v>
      </c>
      <c r="C21" s="32">
        <v>7939.15</v>
      </c>
      <c r="D21" s="32">
        <v>38733.86</v>
      </c>
      <c r="E21" s="32">
        <v>25294.97</v>
      </c>
      <c r="F21" s="32">
        <v>42472.44</v>
      </c>
      <c r="G21" s="32">
        <v>24838.72</v>
      </c>
      <c r="H21" s="32">
        <v>15176.3</v>
      </c>
      <c r="I21" s="32">
        <v>9348.36</v>
      </c>
      <c r="J21" s="32">
        <v>13293.64</v>
      </c>
      <c r="K21" s="32">
        <v>17858.76</v>
      </c>
      <c r="L21" s="32">
        <f t="shared" si="5"/>
        <v>197144.81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495.87</v>
      </c>
      <c r="C26" s="32">
        <v>398.24</v>
      </c>
      <c r="D26" s="32">
        <v>1292.34</v>
      </c>
      <c r="E26" s="32">
        <v>1061.11</v>
      </c>
      <c r="F26" s="32">
        <v>1145.89</v>
      </c>
      <c r="G26" s="32">
        <v>637.18</v>
      </c>
      <c r="H26" s="32">
        <v>367.41</v>
      </c>
      <c r="I26" s="32">
        <v>467.61</v>
      </c>
      <c r="J26" s="32">
        <v>549.82</v>
      </c>
      <c r="K26" s="32">
        <v>691.13</v>
      </c>
      <c r="L26" s="32">
        <f t="shared" si="5"/>
        <v>7106.599999999999</v>
      </c>
      <c r="M26"/>
    </row>
    <row r="27" spans="1:13" ht="17.25" customHeight="1">
      <c r="A27" s="26" t="s">
        <v>79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302.25</v>
      </c>
      <c r="K27" s="32">
        <v>405.12</v>
      </c>
      <c r="L27" s="32">
        <f t="shared" si="5"/>
        <v>3897.23</v>
      </c>
      <c r="M27"/>
    </row>
    <row r="28" spans="1:13" ht="17.25" customHeight="1">
      <c r="A28" s="26" t="s">
        <v>80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-52443.25</v>
      </c>
      <c r="C31" s="32">
        <f t="shared" si="6"/>
        <v>-33612.85</v>
      </c>
      <c r="D31" s="32">
        <f t="shared" si="6"/>
        <v>-100646.64</v>
      </c>
      <c r="E31" s="32">
        <f t="shared" si="6"/>
        <v>-78984.15</v>
      </c>
      <c r="F31" s="32">
        <f t="shared" si="6"/>
        <v>-73674.29</v>
      </c>
      <c r="G31" s="32">
        <f t="shared" si="6"/>
        <v>-49945.520000000004</v>
      </c>
      <c r="H31" s="32">
        <f t="shared" si="6"/>
        <v>-32279.160000000003</v>
      </c>
      <c r="I31" s="32">
        <f t="shared" si="6"/>
        <v>-40344.57</v>
      </c>
      <c r="J31" s="32">
        <f t="shared" si="6"/>
        <v>-34358.97</v>
      </c>
      <c r="K31" s="32">
        <f t="shared" si="6"/>
        <v>-60519.54</v>
      </c>
      <c r="L31" s="32">
        <f aca="true" t="shared" si="7" ref="L31:L38">SUM(B31:K31)</f>
        <v>-556808.9400000001</v>
      </c>
      <c r="M31"/>
    </row>
    <row r="32" spans="1:13" ht="18.75" customHeight="1">
      <c r="A32" s="26" t="s">
        <v>29</v>
      </c>
      <c r="B32" s="32">
        <f>B33+B34+B35+B36</f>
        <v>-25823.6</v>
      </c>
      <c r="C32" s="32">
        <f aca="true" t="shared" si="8" ref="C32:K32">C33+C34+C35+C36</f>
        <v>-31398.4</v>
      </c>
      <c r="D32" s="32">
        <f t="shared" si="8"/>
        <v>-93460.4</v>
      </c>
      <c r="E32" s="32">
        <f t="shared" si="8"/>
        <v>-67641.2</v>
      </c>
      <c r="F32" s="32">
        <f t="shared" si="8"/>
        <v>-67302.4</v>
      </c>
      <c r="G32" s="32">
        <f t="shared" si="8"/>
        <v>-46402.4</v>
      </c>
      <c r="H32" s="32">
        <f t="shared" si="8"/>
        <v>-20882.4</v>
      </c>
      <c r="I32" s="32">
        <f t="shared" si="8"/>
        <v>-37744.38</v>
      </c>
      <c r="J32" s="32">
        <f t="shared" si="8"/>
        <v>-31301.6</v>
      </c>
      <c r="K32" s="32">
        <f t="shared" si="8"/>
        <v>-56676.4</v>
      </c>
      <c r="L32" s="32">
        <f t="shared" si="7"/>
        <v>-478633.18000000005</v>
      </c>
      <c r="M32"/>
    </row>
    <row r="33" spans="1:13" s="35" customFormat="1" ht="18.75" customHeight="1">
      <c r="A33" s="33" t="s">
        <v>57</v>
      </c>
      <c r="B33" s="32">
        <f>-ROUND((B9)*$E$3,2)</f>
        <v>-25823.6</v>
      </c>
      <c r="C33" s="32">
        <f aca="true" t="shared" si="9" ref="C33:K33">-ROUND((C9)*$E$3,2)</f>
        <v>-31398.4</v>
      </c>
      <c r="D33" s="32">
        <f t="shared" si="9"/>
        <v>-93460.4</v>
      </c>
      <c r="E33" s="32">
        <f t="shared" si="9"/>
        <v>-67641.2</v>
      </c>
      <c r="F33" s="32">
        <f t="shared" si="9"/>
        <v>-67302.4</v>
      </c>
      <c r="G33" s="32">
        <f t="shared" si="9"/>
        <v>-46402.4</v>
      </c>
      <c r="H33" s="32">
        <f t="shared" si="9"/>
        <v>-20882.4</v>
      </c>
      <c r="I33" s="32">
        <f t="shared" si="9"/>
        <v>-24745.6</v>
      </c>
      <c r="J33" s="32">
        <f t="shared" si="9"/>
        <v>-31301.6</v>
      </c>
      <c r="K33" s="32">
        <f t="shared" si="9"/>
        <v>-56676.4</v>
      </c>
      <c r="L33" s="32">
        <f t="shared" si="7"/>
        <v>-465634.4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-5.63</v>
      </c>
      <c r="J35" s="17">
        <v>0</v>
      </c>
      <c r="K35" s="17">
        <v>0</v>
      </c>
      <c r="L35" s="32">
        <f t="shared" si="7"/>
        <v>-5.63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-12993.15</v>
      </c>
      <c r="J36" s="17">
        <v>0</v>
      </c>
      <c r="K36" s="17">
        <v>0</v>
      </c>
      <c r="L36" s="32">
        <f t="shared" si="7"/>
        <v>-12993.15</v>
      </c>
      <c r="M36"/>
    </row>
    <row r="37" spans="1:13" s="35" customFormat="1" ht="18.75" customHeight="1">
      <c r="A37" s="26" t="s">
        <v>33</v>
      </c>
      <c r="B37" s="37">
        <f>SUM(B38:B49)</f>
        <v>-26619.65</v>
      </c>
      <c r="C37" s="37">
        <f aca="true" t="shared" si="10" ref="C37:K37">SUM(C38:C49)</f>
        <v>-2214.45</v>
      </c>
      <c r="D37" s="37">
        <f t="shared" si="10"/>
        <v>-7186.24</v>
      </c>
      <c r="E37" s="37">
        <f t="shared" si="10"/>
        <v>-11342.95</v>
      </c>
      <c r="F37" s="37">
        <f t="shared" si="10"/>
        <v>-6371.89</v>
      </c>
      <c r="G37" s="37">
        <f t="shared" si="10"/>
        <v>-3543.12</v>
      </c>
      <c r="H37" s="37">
        <f t="shared" si="10"/>
        <v>-11396.76</v>
      </c>
      <c r="I37" s="37">
        <f t="shared" si="10"/>
        <v>-2600.19</v>
      </c>
      <c r="J37" s="37">
        <f t="shared" si="10"/>
        <v>-3057.37</v>
      </c>
      <c r="K37" s="37">
        <f t="shared" si="10"/>
        <v>-3843.14</v>
      </c>
      <c r="L37" s="32">
        <f t="shared" si="7"/>
        <v>-78175.76000000001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-2757.34</v>
      </c>
      <c r="C48" s="17">
        <v>-2214.45</v>
      </c>
      <c r="D48" s="17">
        <v>-7186.24</v>
      </c>
      <c r="E48" s="17">
        <v>-5900.43</v>
      </c>
      <c r="F48" s="17">
        <v>-6371.89</v>
      </c>
      <c r="G48" s="17">
        <v>-3543.12</v>
      </c>
      <c r="H48" s="17">
        <v>-2043.01</v>
      </c>
      <c r="I48" s="17">
        <v>-2600.19</v>
      </c>
      <c r="J48" s="17">
        <v>-3057.37</v>
      </c>
      <c r="K48" s="17">
        <v>-3843.14</v>
      </c>
      <c r="L48" s="29">
        <f t="shared" si="11"/>
        <v>-39517.17999999999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487107.8300000001</v>
      </c>
      <c r="C52" s="40">
        <f aca="true" t="shared" si="12" ref="C52:K52">IF(C18+C31+C44+C53&lt;0,0,C18+C31+C53)</f>
        <v>399530.3800000001</v>
      </c>
      <c r="D52" s="40">
        <f t="shared" si="12"/>
        <v>1307342.4000000004</v>
      </c>
      <c r="E52" s="40">
        <f t="shared" si="12"/>
        <v>1075924.3000000005</v>
      </c>
      <c r="F52" s="40">
        <f t="shared" si="12"/>
        <v>1174267.9799999997</v>
      </c>
      <c r="G52" s="40">
        <f t="shared" si="12"/>
        <v>644663.3600000001</v>
      </c>
      <c r="H52" s="40">
        <f t="shared" si="12"/>
        <v>366350</v>
      </c>
      <c r="I52" s="40">
        <f t="shared" si="12"/>
        <v>467212.99000000005</v>
      </c>
      <c r="J52" s="40">
        <f t="shared" si="12"/>
        <v>564928.34</v>
      </c>
      <c r="K52" s="40">
        <f t="shared" si="12"/>
        <v>693063.54</v>
      </c>
      <c r="L52" s="41">
        <f>SUM(B52:K52)</f>
        <v>7180391.120000001</v>
      </c>
      <c r="M52" s="53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487107.83</v>
      </c>
      <c r="C58" s="40">
        <f aca="true" t="shared" si="14" ref="C58:J58">SUM(C59:C70)</f>
        <v>399530.38</v>
      </c>
      <c r="D58" s="40">
        <f t="shared" si="14"/>
        <v>1307342.4</v>
      </c>
      <c r="E58" s="40">
        <f t="shared" si="14"/>
        <v>1075924.3</v>
      </c>
      <c r="F58" s="40">
        <f t="shared" si="14"/>
        <v>1174267.98</v>
      </c>
      <c r="G58" s="40">
        <f t="shared" si="14"/>
        <v>644663.36</v>
      </c>
      <c r="H58" s="40">
        <f t="shared" si="14"/>
        <v>366350.01</v>
      </c>
      <c r="I58" s="40">
        <f>SUM(I59:I73)</f>
        <v>467212.99</v>
      </c>
      <c r="J58" s="40">
        <f t="shared" si="14"/>
        <v>564928.34</v>
      </c>
      <c r="K58" s="40">
        <f>SUM(K59:K72)</f>
        <v>693063.54</v>
      </c>
      <c r="L58" s="45">
        <f>SUM(B58:K58)</f>
        <v>7180391.130000001</v>
      </c>
      <c r="M58" s="39"/>
    </row>
    <row r="59" spans="1:13" ht="18.75" customHeight="1">
      <c r="A59" s="46" t="s">
        <v>50</v>
      </c>
      <c r="B59" s="47">
        <v>487107.83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487107.83</v>
      </c>
      <c r="M59" s="39"/>
    </row>
    <row r="60" spans="1:12" ht="18.75" customHeight="1">
      <c r="A60" s="46" t="s">
        <v>60</v>
      </c>
      <c r="B60" s="17">
        <v>0</v>
      </c>
      <c r="C60" s="47">
        <v>348710.12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348710.12</v>
      </c>
    </row>
    <row r="61" spans="1:12" ht="18.75" customHeight="1">
      <c r="A61" s="46" t="s">
        <v>61</v>
      </c>
      <c r="B61" s="17">
        <v>0</v>
      </c>
      <c r="C61" s="47">
        <v>50820.26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50820.26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1307342.4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1307342.4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1075924.3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1075924.3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1174267.98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1174267.98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644663.36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644663.36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366350.01</v>
      </c>
      <c r="I66" s="17">
        <v>0</v>
      </c>
      <c r="J66" s="17">
        <v>0</v>
      </c>
      <c r="K66" s="17">
        <v>0</v>
      </c>
      <c r="L66" s="45">
        <f t="shared" si="15"/>
        <v>366350.01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564928.34</v>
      </c>
      <c r="K68" s="17">
        <v>0</v>
      </c>
      <c r="L68" s="45">
        <f t="shared" si="15"/>
        <v>564928.34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387491.83</v>
      </c>
      <c r="L69" s="45">
        <f t="shared" si="15"/>
        <v>387491.83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305571.71</v>
      </c>
      <c r="L70" s="45">
        <f t="shared" si="15"/>
        <v>305571.71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467212.99</v>
      </c>
      <c r="J73" s="51">
        <v>0</v>
      </c>
      <c r="K73" s="51">
        <v>0</v>
      </c>
      <c r="L73" s="50">
        <f>SUM(B73:K73)</f>
        <v>467212.99</v>
      </c>
    </row>
    <row r="74" spans="1:12" ht="18" customHeight="1">
      <c r="A74" s="61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2022-02-08T23:09:26Z</dcterms:modified>
  <cp:category/>
  <cp:version/>
  <cp:contentType/>
  <cp:contentStatus/>
</cp:coreProperties>
</file>