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71" windowWidth="22447" windowHeight="8711" activeTab="0"/>
  </bookViews>
  <sheets>
    <sheet name="dez2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<sst xmlns="http://schemas.openxmlformats.org/spreadsheetml/2006/main" count="93" uniqueCount="90">
  <si>
    <t>DEMONSTRATIVO DE REMUNERAÇÃO DOS CONCESSIONÁRIOS - Grupo Local de Distribuição</t>
  </si>
  <si>
    <t>OPERAÇÃO DE 01 A 31/12/22 - VENCIMENTO DE 08/12/22 A 06/01/23</t>
  </si>
  <si>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</si>
  <si>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</si>
  <si>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</si>
  <si>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</si>
  <si>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</si>
  <si>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</si>
  <si>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</si>
  <si>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</si>
  <si>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</si>
  <si>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</si>
  <si>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</si>
  <si>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</si>
  <si>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</si>
  <si>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</si>
  <si>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</si>
  <si>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</si>
  <si>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</si>
  <si>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</si>
  <si>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</si>
  <si>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</si>
  <si>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</si>
  <si>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</si>
  <si>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</si>
  <si>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</si>
  <si>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</si>
  <si>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</si>
  <si>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</si>
  <si>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</si>
  <si>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Pagantes sem Bilhete Único (1.1.1. + 1.1.2.)</t>
  </si>
  <si>
    <t>1.1.1. Em dinheiro</t>
  </si>
  <si>
    <t>1.1.2. Outros Meios de Pagamento</t>
  </si>
  <si>
    <t>1.2. Créditos Eletrônicos (Bilhete Único) (1.2.1 + 1.2.2)</t>
  </si>
  <si>
    <t>1.2.1. Idosos</t>
  </si>
  <si>
    <t>1.2.2. Demais Créditos Eletrônicos</t>
  </si>
  <si>
    <t>2. Tarifa de Remuneração por Passageiro Transportado</t>
  </si>
  <si>
    <t>2.1 Tarifa de Remuneração por Passageiro Transportado - Combustível</t>
  </si>
  <si>
    <t>3. Fator de Transição na Remuneração (Cálculo diário)</t>
  </si>
  <si>
    <t>4. Remuneração Bruta do Operador (4.1 + 4.2 +....+ 4.9)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</si>
  <si>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</si>
  <si>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</si>
  <si>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</si>
  <si>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</si>
  <si>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</si>
  <si>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</si>
  <si>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</si>
  <si>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</si>
  <si>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</si>
  <si>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</si>
  <si>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</si>
  <si>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</si>
  <si>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</si>
  <si>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</si>
  <si>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</si>
  <si>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</si>
  <si>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</si>
  <si>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</si>
  <si>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Ajuste de Cronograma (+)</t>
  </si>
  <si>
    <t>5.2.7. Ajuste de Cronograma (-)</t>
  </si>
  <si>
    <t>5.2.8. Banco Luso Brasileiro</t>
  </si>
  <si>
    <t xml:space="preserve">5.2.9. Compromisso de Investimento </t>
  </si>
  <si>
    <t>5.2.10. Remuneração da Manutenção de Validadores</t>
  </si>
  <si>
    <t>5.2.11. Remuneração da Implantação de Validadores</t>
  </si>
  <si>
    <t>5.3. Revisão de Remuneração pelo Transporte Coletivo</t>
  </si>
  <si>
    <t>5.4. Revisão de Remuneração pelo Serviço Atende</t>
  </si>
  <si>
    <t>5.5. Auxílio ao Custeio das Pessoas Idosas (*)</t>
  </si>
  <si>
    <t>5.5.1. Ajuste - Redução do Uso de Recursos Municipais (-)</t>
  </si>
  <si>
    <t>5.5.2. Ajuste - Utilização de Recursos Federais (+)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</si>
  <si>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</si>
  <si>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</si>
  <si>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</si>
  <si>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</si>
  <si>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</si>
  <si>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</si>
  <si>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</si>
  <si>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</si>
  <si>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</si>
  <si>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</si>
  <si>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</si>
  <si>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</si>
  <si>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</si>
  <si>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</si>
  <si>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</si>
  <si>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Nota: (*) Portaria Interministerial MDR/MMFDH nº 9, de 26/08/22</t>
  </si>
  <si>
    <t xml:space="preserve">          (1) - Valores da décima primeira parcela da revisão do período de maio a dezembro/2021, referente ao reajuste de 2021, conforme previsto na cláusula segunda, item 2.2, subitem C, do termo de aditamento assinado em 30/09/2021.</t>
  </si>
  <si>
    <t xml:space="preserve">               - Revisão de passageiros transportados, de fator de transição e de ar-condicionado, mês de novembro/22. Total de 1.182.431 passageiros.</t>
  </si>
  <si>
    <t xml:space="preserve">               - Revisões de remuneração do ARLA período de abr/20 a set/21 e nov/22; da rede da madadrugada, nov/22; e dos equipamentos embarcados, set/21 a nov22.</t>
  </si>
  <si>
    <t xml:space="preserve">          (2) - Valores da décima primeira parcela da revisão do período de maio a dezembro/2021, referente ao reajuste de 2021, conforme previsto na cláusula segunda, item 2.2, subitem C, do termo de aditamento assinado em 30/09/2021.</t>
  </si>
  <si>
    <t xml:space="preserve">               - Revisão de remuneração do serviço atende, glosas de veículos e H.E., meses de outubro e novembro/22.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</si>
</sst>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_([$R$ -416]* #,##0.0000_);_([$R$ -416]* \(#,##0.0000\);_([$R$ -416]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0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4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44" fontId="21" fillId="33" borderId="11" xfId="46" applyFont="1" applyFill="1" applyBorder="1" applyAlignment="1">
      <alignment vertical="center"/>
    </xf>
    <xf numFmtId="1" fontId="21" fillId="33" borderId="11" xfId="49" applyFont="1" applyFill="1" applyBorder="1" applyAlignment="1">
      <alignment vertical="center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left" vertical="center" indent="1"/>
    </xf>
    <xf numFmtId="165" fontId="33" fillId="0" borderId="1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165" fontId="33" fillId="0" borderId="4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168" fontId="33" fillId="0" borderId="4" xfId="46" applyNumberFormat="1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left" vertical="center" indent="2"/>
    </xf>
    <xf numFmtId="44" fontId="0" fillId="0" borderId="0" xfId="0" applyNumberFormat="1" applyFill="1" applyAlignment="1">
      <alignment/>
    </xf>
    <xf numFmtId="4" fontId="46" fillId="0" borderId="0" xfId="0" applyNumberFormat="1" applyFont="1" applyFill="1" applyAlignment="1">
      <alignment/>
    </xf>
    <xf numFmtId="44" fontId="33" fillId="0" borderId="4" xfId="46" applyFont="1" applyFill="1" applyBorder="1" applyAlignment="1">
      <alignment vertical="center"/>
    </xf>
    <xf numFmtId="44" fontId="0" fillId="0" borderId="0" xfId="0" applyNumberFormat="1" applyAlignment="1">
      <alignment/>
    </xf>
    <xf numFmtId="0" fontId="33" fillId="34" borderId="4" xfId="0" applyFont="1" applyFill="1" applyBorder="1" applyAlignment="1">
      <alignment horizontal="left" vertical="center" indent="1"/>
    </xf>
    <xf numFmtId="44" fontId="0" fillId="0" borderId="0" xfId="0" applyNumberFormat="1" applyFont="1" applyFill="1" applyAlignment="1">
      <alignment vertical="center"/>
    </xf>
    <xf numFmtId="0" fontId="33" fillId="0" borderId="13" xfId="0" applyFont="1" applyFill="1" applyBorder="1" applyAlignment="1">
      <alignment horizontal="left" vertical="center" indent="2"/>
    </xf>
    <xf numFmtId="44" fontId="33" fillId="0" borderId="13" xfId="0" applyNumberFormat="1" applyFont="1" applyFill="1" applyBorder="1" applyAlignment="1">
      <alignment vertical="center"/>
    </xf>
    <xf numFmtId="0" fontId="33" fillId="0" borderId="13" xfId="0" applyFont="1" applyFill="1" applyBorder="1" applyAlignment="1">
      <alignment vertical="center"/>
    </xf>
    <xf numFmtId="164" fontId="33" fillId="0" borderId="13" xfId="53" applyFont="1" applyFill="1" applyBorder="1" applyAlignment="1">
      <alignment vertical="center"/>
    </xf>
    <xf numFmtId="0" fontId="33" fillId="0" borderId="16" xfId="0" applyFont="1" applyFill="1" applyBorder="1" applyAlignment="1">
      <alignment horizontal="left" vertical="center" indent="2"/>
    </xf>
    <xf numFmtId="44" fontId="33" fillId="0" borderId="16" xfId="0" applyNumberFormat="1" applyFont="1" applyFill="1" applyBorder="1" applyAlignment="1">
      <alignment vertical="center"/>
    </xf>
    <xf numFmtId="0" fontId="33" fillId="0" borderId="16" xfId="0" applyFont="1" applyFill="1" applyBorder="1" applyAlignment="1">
      <alignment vertical="center"/>
    </xf>
    <xf numFmtId="164" fontId="33" fillId="0" borderId="16" xfId="53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indent="2"/>
    </xf>
    <xf numFmtId="164" fontId="0" fillId="0" borderId="14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3" xfId="46" applyNumberFormat="1" applyFont="1" applyBorder="1" applyAlignment="1">
      <alignment vertical="center"/>
    </xf>
    <xf numFmtId="168" fontId="33" fillId="0" borderId="13" xfId="46" applyNumberFormat="1" applyFont="1" applyFill="1" applyBorder="1" applyAlignment="1">
      <alignment vertical="center"/>
    </xf>
    <xf numFmtId="44" fontId="33" fillId="0" borderId="13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75</xdr:row>
      <xdr:rowOff>0</xdr:rowOff>
    </xdr:from>
    <xdr:to>
      <xdr:col>2</xdr:col>
      <xdr:colOff>600075</xdr:colOff>
      <xdr:row>75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796415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ocaldedistribuicao-dez-so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soma"/>
      <sheetName val="dez22"/>
      <sheetName val="16 old"/>
    </sheetNames>
    <sheetDataSet>
      <sheetData sheetId="0">
        <row r="50">
          <cell r="B50">
            <v>-94217.59</v>
          </cell>
          <cell r="C50">
            <v>-88768.89</v>
          </cell>
          <cell r="D50">
            <v>-65978.8</v>
          </cell>
          <cell r="E50">
            <v>-28495.13</v>
          </cell>
          <cell r="F50">
            <v>-85520.97</v>
          </cell>
          <cell r="G50">
            <v>-130840.96</v>
          </cell>
          <cell r="H50">
            <v>-23607.23</v>
          </cell>
          <cell r="I50">
            <v>-98036.45</v>
          </cell>
          <cell r="J50">
            <v>-72952.49</v>
          </cell>
          <cell r="K50">
            <v>-75763.81</v>
          </cell>
          <cell r="L50">
            <v>-69790.43</v>
          </cell>
          <cell r="M50">
            <v>-29577.17</v>
          </cell>
          <cell r="N50">
            <v>-12949.55</v>
          </cell>
        </row>
        <row r="51">
          <cell r="B51">
            <v>94217.59</v>
          </cell>
          <cell r="C51">
            <v>88768.89</v>
          </cell>
          <cell r="D51">
            <v>65978.8</v>
          </cell>
          <cell r="E51">
            <v>28495.13</v>
          </cell>
          <cell r="F51">
            <v>85520.97</v>
          </cell>
          <cell r="G51">
            <v>130840.96</v>
          </cell>
          <cell r="H51">
            <v>23607.23</v>
          </cell>
          <cell r="I51">
            <v>98036.45</v>
          </cell>
          <cell r="J51">
            <v>72952.49</v>
          </cell>
          <cell r="K51">
            <v>75763.81</v>
          </cell>
          <cell r="L51">
            <v>69790.43</v>
          </cell>
          <cell r="M51">
            <v>29577.17</v>
          </cell>
          <cell r="N51">
            <v>12949.55</v>
          </cell>
        </row>
        <row r="60">
          <cell r="B60">
            <v>1213414.31</v>
          </cell>
          <cell r="C60">
            <v>753330.36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251818.34</v>
          </cell>
          <cell r="C61">
            <v>280138.77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916520.1</v>
          </cell>
          <cell r="E62">
            <v>0</v>
          </cell>
          <cell r="F62">
            <v>0</v>
          </cell>
          <cell r="G62">
            <v>0</v>
          </cell>
          <cell r="H62">
            <v>248127.45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289009.55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977963.61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1424849.02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1088791.53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907267.22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1240396.64</v>
          </cell>
          <cell r="L68">
            <v>1144291.6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638086.48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311654.87</v>
          </cell>
        </row>
      </sheetData>
      <sheetData sheetId="1">
        <row r="50">
          <cell r="B50">
            <v>-89422.99</v>
          </cell>
          <cell r="C50">
            <v>-82789.87</v>
          </cell>
          <cell r="D50">
            <v>-62879.98</v>
          </cell>
          <cell r="E50">
            <v>-27032.15</v>
          </cell>
          <cell r="F50">
            <v>-80349.45</v>
          </cell>
          <cell r="G50">
            <v>-117307.13</v>
          </cell>
          <cell r="H50">
            <v>-21777.46</v>
          </cell>
          <cell r="I50">
            <v>-90137.95</v>
          </cell>
          <cell r="J50">
            <v>-69325.39</v>
          </cell>
          <cell r="K50">
            <v>-72434.44</v>
          </cell>
          <cell r="L50">
            <v>-68731.99</v>
          </cell>
          <cell r="M50">
            <v>-27433.7</v>
          </cell>
          <cell r="N50">
            <v>-12790.39</v>
          </cell>
        </row>
        <row r="51">
          <cell r="B51">
            <v>89422.99</v>
          </cell>
          <cell r="C51">
            <v>82789.87</v>
          </cell>
          <cell r="D51">
            <v>62879.98</v>
          </cell>
          <cell r="E51">
            <v>27032.15</v>
          </cell>
          <cell r="F51">
            <v>80349.45</v>
          </cell>
          <cell r="G51">
            <v>117307.13</v>
          </cell>
          <cell r="H51">
            <v>21777.46</v>
          </cell>
          <cell r="I51">
            <v>90137.95</v>
          </cell>
          <cell r="J51">
            <v>69325.39</v>
          </cell>
          <cell r="K51">
            <v>72434.44</v>
          </cell>
          <cell r="L51">
            <v>68731.99</v>
          </cell>
          <cell r="M51">
            <v>27433.7</v>
          </cell>
          <cell r="N51">
            <v>12790.39</v>
          </cell>
        </row>
        <row r="60">
          <cell r="B60">
            <v>1136386.02</v>
          </cell>
          <cell r="C60">
            <v>731176.86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244418.81</v>
          </cell>
          <cell r="C61">
            <v>275109.75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896175.48</v>
          </cell>
          <cell r="E62">
            <v>0</v>
          </cell>
          <cell r="F62">
            <v>0</v>
          </cell>
          <cell r="G62">
            <v>0</v>
          </cell>
          <cell r="H62">
            <v>232252.95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273117.22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917395.38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1319504.86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1020545.74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876956.47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1169302</v>
          </cell>
          <cell r="L68">
            <v>1107323.2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618705.03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312703.02</v>
          </cell>
        </row>
      </sheetData>
      <sheetData sheetId="2">
        <row r="50">
          <cell r="B50">
            <v>-73177.31</v>
          </cell>
          <cell r="C50">
            <v>-68721.09</v>
          </cell>
          <cell r="D50">
            <v>-54359.76</v>
          </cell>
          <cell r="E50">
            <v>-22497.31</v>
          </cell>
          <cell r="F50">
            <v>-60417.69</v>
          </cell>
          <cell r="G50">
            <v>-89434.42</v>
          </cell>
          <cell r="H50">
            <v>-18846.54</v>
          </cell>
          <cell r="I50">
            <v>-67147.51</v>
          </cell>
          <cell r="J50">
            <v>-54494.14</v>
          </cell>
          <cell r="K50">
            <v>-56528.93</v>
          </cell>
          <cell r="L50">
            <v>-49294.96</v>
          </cell>
          <cell r="M50">
            <v>-21768.82</v>
          </cell>
          <cell r="N50">
            <v>-8296.23</v>
          </cell>
        </row>
        <row r="51">
          <cell r="B51">
            <v>73177.31</v>
          </cell>
          <cell r="C51">
            <v>68721.09</v>
          </cell>
          <cell r="D51">
            <v>54359.76</v>
          </cell>
          <cell r="E51">
            <v>22497.31</v>
          </cell>
          <cell r="F51">
            <v>60417.69</v>
          </cell>
          <cell r="G51">
            <v>89434.42</v>
          </cell>
          <cell r="H51">
            <v>18846.54</v>
          </cell>
          <cell r="I51">
            <v>67147.51</v>
          </cell>
          <cell r="J51">
            <v>54494.14</v>
          </cell>
          <cell r="K51">
            <v>56528.93</v>
          </cell>
          <cell r="L51">
            <v>49294.96</v>
          </cell>
          <cell r="M51">
            <v>21768.82</v>
          </cell>
          <cell r="N51">
            <v>8296.23</v>
          </cell>
        </row>
        <row r="60">
          <cell r="B60">
            <v>878235.12</v>
          </cell>
          <cell r="C60">
            <v>547050.1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185820.14</v>
          </cell>
          <cell r="C61">
            <v>203504.91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732731.68</v>
          </cell>
          <cell r="E62">
            <v>0</v>
          </cell>
          <cell r="F62">
            <v>0</v>
          </cell>
          <cell r="G62">
            <v>0</v>
          </cell>
          <cell r="H62">
            <v>191821.92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225466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686236.57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952495.43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727813.33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679072.54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870812.22</v>
          </cell>
          <cell r="L68">
            <v>817831.13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425111.68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206896.74</v>
          </cell>
        </row>
      </sheetData>
      <sheetData sheetId="3">
        <row r="50">
          <cell r="B50">
            <v>-46264.36</v>
          </cell>
          <cell r="C50">
            <v>-44541.65</v>
          </cell>
          <cell r="D50">
            <v>-34284.05</v>
          </cell>
          <cell r="E50">
            <v>-14017.47</v>
          </cell>
          <cell r="F50">
            <v>-41609.05</v>
          </cell>
          <cell r="G50">
            <v>-59716.74</v>
          </cell>
          <cell r="H50">
            <v>-10384.74</v>
          </cell>
          <cell r="I50">
            <v>-32837.32</v>
          </cell>
          <cell r="J50">
            <v>-35153.68</v>
          </cell>
          <cell r="K50">
            <v>-38959.08</v>
          </cell>
          <cell r="L50">
            <v>-32852.1</v>
          </cell>
          <cell r="M50">
            <v>-14031.44</v>
          </cell>
          <cell r="N50">
            <v>-4753.48</v>
          </cell>
        </row>
        <row r="51">
          <cell r="B51">
            <v>46264.36</v>
          </cell>
          <cell r="C51">
            <v>44541.65</v>
          </cell>
          <cell r="D51">
            <v>34284.05</v>
          </cell>
          <cell r="E51">
            <v>14017.47</v>
          </cell>
          <cell r="F51">
            <v>41609.05</v>
          </cell>
          <cell r="G51">
            <v>59716.74</v>
          </cell>
          <cell r="H51">
            <v>10384.74</v>
          </cell>
          <cell r="I51">
            <v>32837.32</v>
          </cell>
          <cell r="J51">
            <v>35153.68</v>
          </cell>
          <cell r="K51">
            <v>38959.08</v>
          </cell>
          <cell r="L51">
            <v>32852.1</v>
          </cell>
          <cell r="M51">
            <v>14031.44</v>
          </cell>
          <cell r="N51">
            <v>4753.48</v>
          </cell>
        </row>
        <row r="60">
          <cell r="B60">
            <v>510082.31</v>
          </cell>
          <cell r="C60">
            <v>315951.13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102251.72</v>
          </cell>
          <cell r="C61">
            <v>113633.08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401047.74</v>
          </cell>
          <cell r="E62">
            <v>0</v>
          </cell>
          <cell r="F62">
            <v>0</v>
          </cell>
          <cell r="G62">
            <v>0</v>
          </cell>
          <cell r="H62">
            <v>92567.15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123808.51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394369.48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540688.57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314139.86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360796.84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539413.77</v>
          </cell>
          <cell r="L68">
            <v>490005.98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251184.23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107146.81</v>
          </cell>
        </row>
      </sheetData>
      <sheetData sheetId="4">
        <row r="50">
          <cell r="B50">
            <v>-90218.66</v>
          </cell>
          <cell r="C50">
            <v>-85033.22</v>
          </cell>
          <cell r="D50">
            <v>-63265.81</v>
          </cell>
          <cell r="E50">
            <v>-26558.53</v>
          </cell>
          <cell r="F50">
            <v>-77764.63</v>
          </cell>
          <cell r="G50">
            <v>-114925.94</v>
          </cell>
          <cell r="H50">
            <v>-20802.45</v>
          </cell>
          <cell r="I50">
            <v>-81993.02</v>
          </cell>
          <cell r="J50">
            <v>-69628.03</v>
          </cell>
          <cell r="K50">
            <v>-74919.12</v>
          </cell>
          <cell r="L50">
            <v>-70985.86</v>
          </cell>
          <cell r="M50">
            <v>-27979</v>
          </cell>
          <cell r="N50">
            <v>-12789.6</v>
          </cell>
        </row>
        <row r="51">
          <cell r="B51">
            <v>90218.66</v>
          </cell>
          <cell r="C51">
            <v>85033.22</v>
          </cell>
          <cell r="D51">
            <v>63265.81</v>
          </cell>
          <cell r="E51">
            <v>26558.53</v>
          </cell>
          <cell r="F51">
            <v>77764.63</v>
          </cell>
          <cell r="G51">
            <v>114925.94</v>
          </cell>
          <cell r="H51">
            <v>20802.45</v>
          </cell>
          <cell r="I51">
            <v>81993.02</v>
          </cell>
          <cell r="J51">
            <v>69628.03</v>
          </cell>
          <cell r="K51">
            <v>74919.12</v>
          </cell>
          <cell r="L51">
            <v>70985.86</v>
          </cell>
          <cell r="M51">
            <v>27979</v>
          </cell>
          <cell r="N51">
            <v>12789.6</v>
          </cell>
        </row>
        <row r="60">
          <cell r="B60">
            <v>1124388.76</v>
          </cell>
          <cell r="C60">
            <v>728624.49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241695.51</v>
          </cell>
          <cell r="C61">
            <v>274117.17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869887.76</v>
          </cell>
          <cell r="E62">
            <v>0</v>
          </cell>
          <cell r="F62">
            <v>0</v>
          </cell>
          <cell r="G62">
            <v>0</v>
          </cell>
          <cell r="H62">
            <v>221425.53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270059.9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897977.09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1312537.4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921783.62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881178.71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1141952.54</v>
          </cell>
          <cell r="L68">
            <v>1097845.68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615758.16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310745.12</v>
          </cell>
        </row>
      </sheetData>
      <sheetData sheetId="5">
        <row r="50">
          <cell r="B50">
            <v>-95134.6</v>
          </cell>
          <cell r="C50">
            <v>-88814.18</v>
          </cell>
          <cell r="D50">
            <v>-64731.55</v>
          </cell>
          <cell r="E50">
            <v>-26981.41</v>
          </cell>
          <cell r="F50">
            <v>-80400.92</v>
          </cell>
          <cell r="G50">
            <v>-123628.65</v>
          </cell>
          <cell r="H50">
            <v>-22993.89</v>
          </cell>
          <cell r="I50">
            <v>-94031.17</v>
          </cell>
          <cell r="J50">
            <v>-70941.45</v>
          </cell>
          <cell r="K50">
            <v>-75832.5</v>
          </cell>
          <cell r="L50">
            <v>-69850.31</v>
          </cell>
          <cell r="M50">
            <v>-29564.48</v>
          </cell>
          <cell r="N50">
            <v>-13068.4</v>
          </cell>
        </row>
        <row r="51">
          <cell r="B51">
            <v>95134.6</v>
          </cell>
          <cell r="C51">
            <v>88814.18</v>
          </cell>
          <cell r="D51">
            <v>64731.55</v>
          </cell>
          <cell r="E51">
            <v>26981.41</v>
          </cell>
          <cell r="F51">
            <v>80400.92</v>
          </cell>
          <cell r="G51">
            <v>123628.65</v>
          </cell>
          <cell r="H51">
            <v>22993.89</v>
          </cell>
          <cell r="I51">
            <v>94031.17</v>
          </cell>
          <cell r="J51">
            <v>70941.45</v>
          </cell>
          <cell r="K51">
            <v>75832.5</v>
          </cell>
          <cell r="L51">
            <v>69850.31</v>
          </cell>
          <cell r="M51">
            <v>29564.48</v>
          </cell>
          <cell r="N51">
            <v>13068.4</v>
          </cell>
        </row>
        <row r="60">
          <cell r="B60">
            <v>1154854.32</v>
          </cell>
          <cell r="C60">
            <v>740645.93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248611</v>
          </cell>
          <cell r="C61">
            <v>278792.17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900299.39</v>
          </cell>
          <cell r="E62">
            <v>0</v>
          </cell>
          <cell r="F62">
            <v>0</v>
          </cell>
          <cell r="G62">
            <v>0</v>
          </cell>
          <cell r="H62">
            <v>233313.98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275987.08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933476.78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1350907.13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1025912.48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890663.98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1177142.23</v>
          </cell>
          <cell r="L68">
            <v>1100232.83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628118.03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314799.19</v>
          </cell>
        </row>
      </sheetData>
      <sheetData sheetId="6">
        <row r="50">
          <cell r="B50">
            <v>-99568.66</v>
          </cell>
          <cell r="C50">
            <v>-93793.75</v>
          </cell>
          <cell r="D50">
            <v>-73758.93</v>
          </cell>
          <cell r="E50">
            <v>-30643.18</v>
          </cell>
          <cell r="F50">
            <v>-91681.58</v>
          </cell>
          <cell r="G50">
            <v>-135478.46</v>
          </cell>
          <cell r="H50">
            <v>-24807</v>
          </cell>
          <cell r="I50">
            <v>-102514.1</v>
          </cell>
          <cell r="J50">
            <v>-76391.26</v>
          </cell>
          <cell r="K50">
            <v>-82142.27</v>
          </cell>
          <cell r="L50">
            <v>-75568.87</v>
          </cell>
          <cell r="M50">
            <v>-30766.97</v>
          </cell>
          <cell r="N50">
            <v>-13211.77</v>
          </cell>
        </row>
        <row r="51">
          <cell r="B51">
            <v>99568.66</v>
          </cell>
          <cell r="C51">
            <v>93793.75</v>
          </cell>
          <cell r="D51">
            <v>73758.93</v>
          </cell>
          <cell r="E51">
            <v>30643.18</v>
          </cell>
          <cell r="F51">
            <v>91681.58</v>
          </cell>
          <cell r="G51">
            <v>135478.46</v>
          </cell>
          <cell r="H51">
            <v>24807</v>
          </cell>
          <cell r="I51">
            <v>102514.1</v>
          </cell>
          <cell r="J51">
            <v>76391.26</v>
          </cell>
          <cell r="K51">
            <v>82142.27</v>
          </cell>
          <cell r="L51">
            <v>75568.87</v>
          </cell>
          <cell r="M51">
            <v>30766.97</v>
          </cell>
          <cell r="N51">
            <v>13211.77</v>
          </cell>
        </row>
        <row r="60">
          <cell r="B60">
            <v>1160227.36</v>
          </cell>
          <cell r="C60">
            <v>748561.92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249830.65</v>
          </cell>
          <cell r="C61">
            <v>281870.61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915979.25</v>
          </cell>
          <cell r="E62">
            <v>0</v>
          </cell>
          <cell r="F62">
            <v>0</v>
          </cell>
          <cell r="G62">
            <v>0</v>
          </cell>
          <cell r="H62">
            <v>240197.19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279076.42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948646.02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1369187.28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1041413.63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894761.98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1196968</v>
          </cell>
          <cell r="L68">
            <v>1128154.88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633608.7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316507.1</v>
          </cell>
        </row>
      </sheetData>
      <sheetData sheetId="7">
        <row r="50">
          <cell r="B50">
            <v>-100953.31</v>
          </cell>
          <cell r="C50">
            <v>-95513.28</v>
          </cell>
          <cell r="D50">
            <v>-69758.43</v>
          </cell>
          <cell r="E50">
            <v>-30517.09</v>
          </cell>
          <cell r="F50">
            <v>-88929.74</v>
          </cell>
          <cell r="G50">
            <v>-136634.17</v>
          </cell>
          <cell r="H50">
            <v>-25180.37</v>
          </cell>
          <cell r="I50">
            <v>-102422.3</v>
          </cell>
          <cell r="J50">
            <v>-78814.79</v>
          </cell>
          <cell r="K50">
            <v>-81668.97</v>
          </cell>
          <cell r="L50">
            <v>-75814.23</v>
          </cell>
          <cell r="M50">
            <v>-30678.71</v>
          </cell>
          <cell r="N50">
            <v>-13918.5</v>
          </cell>
        </row>
        <row r="51">
          <cell r="B51">
            <v>100953.31</v>
          </cell>
          <cell r="C51">
            <v>95513.28</v>
          </cell>
          <cell r="D51">
            <v>69758.43</v>
          </cell>
          <cell r="E51">
            <v>30517.09</v>
          </cell>
          <cell r="F51">
            <v>88929.74</v>
          </cell>
          <cell r="G51">
            <v>136634.17</v>
          </cell>
          <cell r="H51">
            <v>25180.37</v>
          </cell>
          <cell r="I51">
            <v>102422.3</v>
          </cell>
          <cell r="J51">
            <v>78814.79</v>
          </cell>
          <cell r="K51">
            <v>81668.97</v>
          </cell>
          <cell r="L51">
            <v>75814.23</v>
          </cell>
          <cell r="M51">
            <v>30678.71</v>
          </cell>
          <cell r="N51">
            <v>13918.5</v>
          </cell>
        </row>
        <row r="60">
          <cell r="B60">
            <v>1158805.09</v>
          </cell>
          <cell r="C60">
            <v>745893.99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249507.8</v>
          </cell>
          <cell r="C61">
            <v>280833.09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910309.76</v>
          </cell>
          <cell r="E62">
            <v>0</v>
          </cell>
          <cell r="F62">
            <v>0</v>
          </cell>
          <cell r="G62">
            <v>0</v>
          </cell>
          <cell r="H62">
            <v>232637.24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279325.87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943379.9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1364245.83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1034508.31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903303.07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1204243.95</v>
          </cell>
          <cell r="L68">
            <v>1121024.74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626544.83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316259.8</v>
          </cell>
        </row>
      </sheetData>
      <sheetData sheetId="8">
        <row r="50">
          <cell r="B50">
            <v>-80421.56</v>
          </cell>
          <cell r="C50">
            <v>-75339.61</v>
          </cell>
          <cell r="D50">
            <v>-56546.1</v>
          </cell>
          <cell r="E50">
            <v>-23861.1</v>
          </cell>
          <cell r="F50">
            <v>-72486.98</v>
          </cell>
          <cell r="G50">
            <v>-106546.9</v>
          </cell>
          <cell r="H50">
            <v>-19118.59</v>
          </cell>
          <cell r="I50">
            <v>-77738.82</v>
          </cell>
          <cell r="J50">
            <v>-61641.44</v>
          </cell>
          <cell r="K50">
            <v>-66365.88</v>
          </cell>
          <cell r="L50">
            <v>-60385.36</v>
          </cell>
          <cell r="M50">
            <v>-25538.69</v>
          </cell>
          <cell r="N50">
            <v>-11215.42</v>
          </cell>
        </row>
        <row r="51">
          <cell r="B51">
            <v>80421.56</v>
          </cell>
          <cell r="C51">
            <v>75339.61</v>
          </cell>
          <cell r="D51">
            <v>56546.1</v>
          </cell>
          <cell r="E51">
            <v>23861.1</v>
          </cell>
          <cell r="F51">
            <v>72486.98</v>
          </cell>
          <cell r="G51">
            <v>106546.9</v>
          </cell>
          <cell r="H51">
            <v>19118.59</v>
          </cell>
          <cell r="I51">
            <v>77738.82</v>
          </cell>
          <cell r="J51">
            <v>61641.44</v>
          </cell>
          <cell r="K51">
            <v>66365.88</v>
          </cell>
          <cell r="L51">
            <v>60385.36</v>
          </cell>
          <cell r="M51">
            <v>25538.69</v>
          </cell>
          <cell r="N51">
            <v>11215.42</v>
          </cell>
        </row>
        <row r="60">
          <cell r="B60">
            <v>2375865.94</v>
          </cell>
          <cell r="C60">
            <v>1554554.2999999998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510113.89</v>
          </cell>
          <cell r="C61">
            <v>581322.78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1858652.35</v>
          </cell>
          <cell r="E62">
            <v>0</v>
          </cell>
          <cell r="F62">
            <v>0</v>
          </cell>
          <cell r="G62">
            <v>0</v>
          </cell>
          <cell r="H62">
            <v>517747.57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572699.25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1949132.98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2768060.59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2099755.11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1866024.47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2454505.46</v>
          </cell>
          <cell r="L68">
            <v>2309028.94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1265401.2200000002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653967.03</v>
          </cell>
        </row>
      </sheetData>
      <sheetData sheetId="9">
        <row r="50">
          <cell r="B50">
            <v>-85290.18</v>
          </cell>
          <cell r="C50">
            <v>-78830.74</v>
          </cell>
          <cell r="D50">
            <v>-62247.43</v>
          </cell>
          <cell r="E50">
            <v>-26293.81</v>
          </cell>
          <cell r="F50">
            <v>-72730.62</v>
          </cell>
          <cell r="G50">
            <v>-109834.53</v>
          </cell>
          <cell r="H50">
            <v>-20911.65</v>
          </cell>
          <cell r="I50">
            <v>-79073.85</v>
          </cell>
          <cell r="J50">
            <v>-63577.4</v>
          </cell>
          <cell r="K50">
            <v>-69290.46</v>
          </cell>
          <cell r="L50">
            <v>-59519.89</v>
          </cell>
          <cell r="M50">
            <v>-25084.17</v>
          </cell>
          <cell r="N50">
            <v>-10603.16</v>
          </cell>
        </row>
        <row r="51">
          <cell r="B51">
            <v>85290.18</v>
          </cell>
          <cell r="C51">
            <v>78830.74</v>
          </cell>
          <cell r="D51">
            <v>62247.43</v>
          </cell>
          <cell r="E51">
            <v>26293.81</v>
          </cell>
          <cell r="F51">
            <v>72730.62</v>
          </cell>
          <cell r="G51">
            <v>109834.53</v>
          </cell>
          <cell r="H51">
            <v>20911.65</v>
          </cell>
          <cell r="I51">
            <v>79073.85</v>
          </cell>
          <cell r="J51">
            <v>63577.4</v>
          </cell>
          <cell r="K51">
            <v>69290.46</v>
          </cell>
          <cell r="L51">
            <v>59519.89</v>
          </cell>
          <cell r="M51">
            <v>25084.17</v>
          </cell>
          <cell r="N51">
            <v>10603.16</v>
          </cell>
        </row>
        <row r="60">
          <cell r="B60">
            <v>987735.31</v>
          </cell>
          <cell r="C60">
            <v>622624.45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210676.01</v>
          </cell>
          <cell r="C61">
            <v>232894.94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810630.14</v>
          </cell>
          <cell r="E62">
            <v>0</v>
          </cell>
          <cell r="F62">
            <v>0</v>
          </cell>
          <cell r="G62">
            <v>0</v>
          </cell>
          <cell r="H62">
            <v>191562.19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250669.79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774223.12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1069785.38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813027.34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755040.27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1019487.43</v>
          </cell>
          <cell r="L68">
            <v>942334.24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480178.04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241917.67</v>
          </cell>
        </row>
      </sheetData>
      <sheetData sheetId="10">
        <row r="50">
          <cell r="B50">
            <v>-52557.57</v>
          </cell>
          <cell r="C50">
            <v>-48831.41</v>
          </cell>
          <cell r="D50">
            <v>-38006.23</v>
          </cell>
          <cell r="E50">
            <v>-15016.42</v>
          </cell>
          <cell r="F50">
            <v>-43733.59</v>
          </cell>
          <cell r="G50">
            <v>-65995.23</v>
          </cell>
          <cell r="H50">
            <v>-14905.65</v>
          </cell>
          <cell r="I50">
            <v>-42396.53</v>
          </cell>
          <cell r="J50">
            <v>-39797.18</v>
          </cell>
          <cell r="K50">
            <v>-42086.7</v>
          </cell>
          <cell r="L50">
            <v>-36398.06</v>
          </cell>
          <cell r="M50">
            <v>-16058.28</v>
          </cell>
          <cell r="N50">
            <v>-5992.59</v>
          </cell>
        </row>
        <row r="51">
          <cell r="B51">
            <v>52557.57</v>
          </cell>
          <cell r="C51">
            <v>48831.41</v>
          </cell>
          <cell r="D51">
            <v>38006.23</v>
          </cell>
          <cell r="E51">
            <v>15016.42</v>
          </cell>
          <cell r="F51">
            <v>43733.59</v>
          </cell>
          <cell r="G51">
            <v>65995.23</v>
          </cell>
          <cell r="H51">
            <v>14905.65</v>
          </cell>
          <cell r="I51">
            <v>42396.53</v>
          </cell>
          <cell r="J51">
            <v>39797.18</v>
          </cell>
          <cell r="K51">
            <v>42086.7</v>
          </cell>
          <cell r="L51">
            <v>36398.06</v>
          </cell>
          <cell r="M51">
            <v>16058.28</v>
          </cell>
          <cell r="N51">
            <v>5992.59</v>
          </cell>
        </row>
        <row r="60">
          <cell r="B60">
            <v>566784.8</v>
          </cell>
          <cell r="C60">
            <v>346582.72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115122.83</v>
          </cell>
          <cell r="C61">
            <v>125545.36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452204.71</v>
          </cell>
          <cell r="E62">
            <v>0</v>
          </cell>
          <cell r="F62">
            <v>0</v>
          </cell>
          <cell r="G62">
            <v>0</v>
          </cell>
          <cell r="H62">
            <v>119463.92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136701.58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443416.4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596870.02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393416.4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408670.18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603304.56</v>
          </cell>
          <cell r="L68">
            <v>542011.07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282239.58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124765.59</v>
          </cell>
        </row>
      </sheetData>
      <sheetData sheetId="11">
        <row r="50">
          <cell r="B50">
            <v>-93608.48</v>
          </cell>
          <cell r="C50">
            <v>-88296.1</v>
          </cell>
          <cell r="D50">
            <v>-64831.92</v>
          </cell>
          <cell r="E50">
            <v>-29266.61</v>
          </cell>
          <cell r="F50">
            <v>-84298.82</v>
          </cell>
          <cell r="G50">
            <v>-129874.88</v>
          </cell>
          <cell r="H50">
            <v>-24737.89</v>
          </cell>
          <cell r="I50">
            <v>-92550.31</v>
          </cell>
          <cell r="J50">
            <v>-71604.51</v>
          </cell>
          <cell r="K50">
            <v>-75050.35</v>
          </cell>
          <cell r="L50">
            <v>-72262.7</v>
          </cell>
          <cell r="M50">
            <v>-28735.23</v>
          </cell>
          <cell r="N50">
            <v>-13041.33</v>
          </cell>
        </row>
        <row r="51">
          <cell r="B51">
            <v>93608.48</v>
          </cell>
          <cell r="C51">
            <v>88296.1</v>
          </cell>
          <cell r="D51">
            <v>64831.92</v>
          </cell>
          <cell r="E51">
            <v>29266.61</v>
          </cell>
          <cell r="F51">
            <v>84298.82</v>
          </cell>
          <cell r="G51">
            <v>129874.88</v>
          </cell>
          <cell r="H51">
            <v>24737.89</v>
          </cell>
          <cell r="I51">
            <v>92550.31</v>
          </cell>
          <cell r="J51">
            <v>71604.51</v>
          </cell>
          <cell r="K51">
            <v>75050.35</v>
          </cell>
          <cell r="L51">
            <v>72262.7</v>
          </cell>
          <cell r="M51">
            <v>28735.23</v>
          </cell>
          <cell r="N51">
            <v>13041.33</v>
          </cell>
        </row>
        <row r="60">
          <cell r="B60">
            <v>1115354.47</v>
          </cell>
          <cell r="C60">
            <v>708291.2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239644.79</v>
          </cell>
          <cell r="C61">
            <v>266209.78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875646.04</v>
          </cell>
          <cell r="E62">
            <v>0</v>
          </cell>
          <cell r="F62">
            <v>0</v>
          </cell>
          <cell r="G62">
            <v>0</v>
          </cell>
          <cell r="H62">
            <v>233398.34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272652.24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916281.75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1330674.96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992735.89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863844.12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1152813.37</v>
          </cell>
          <cell r="L68">
            <v>1084785.25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605404.37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304910.63</v>
          </cell>
        </row>
      </sheetData>
      <sheetData sheetId="12">
        <row r="50">
          <cell r="B50">
            <v>-81727.81</v>
          </cell>
          <cell r="C50">
            <v>-78392.33</v>
          </cell>
          <cell r="D50">
            <v>-57722.11</v>
          </cell>
          <cell r="E50">
            <v>-25663.67</v>
          </cell>
          <cell r="F50">
            <v>-73230.98</v>
          </cell>
          <cell r="G50">
            <v>-115512.82</v>
          </cell>
          <cell r="H50">
            <v>-21099.26</v>
          </cell>
          <cell r="I50">
            <v>-83832.66</v>
          </cell>
          <cell r="J50">
            <v>-64185.72</v>
          </cell>
          <cell r="K50">
            <v>-67504.94</v>
          </cell>
          <cell r="L50">
            <v>-63239.15</v>
          </cell>
          <cell r="M50">
            <v>-25945.51</v>
          </cell>
          <cell r="N50">
            <v>-11763.28</v>
          </cell>
        </row>
        <row r="51">
          <cell r="B51">
            <v>81727.81</v>
          </cell>
          <cell r="C51">
            <v>78392.33</v>
          </cell>
          <cell r="D51">
            <v>57722.11</v>
          </cell>
          <cell r="E51">
            <v>25663.67</v>
          </cell>
          <cell r="F51">
            <v>73230.98</v>
          </cell>
          <cell r="G51">
            <v>115512.82</v>
          </cell>
          <cell r="H51">
            <v>21099.26</v>
          </cell>
          <cell r="I51">
            <v>83832.66</v>
          </cell>
          <cell r="J51">
            <v>64185.72</v>
          </cell>
          <cell r="K51">
            <v>67504.94</v>
          </cell>
          <cell r="L51">
            <v>63239.15</v>
          </cell>
          <cell r="M51">
            <v>25945.51</v>
          </cell>
          <cell r="N51">
            <v>11763.28</v>
          </cell>
        </row>
        <row r="60">
          <cell r="B60">
            <v>1124947.32</v>
          </cell>
          <cell r="C60">
            <v>716812.14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241822.29</v>
          </cell>
          <cell r="C61">
            <v>269523.47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880102.22</v>
          </cell>
          <cell r="E62">
            <v>0</v>
          </cell>
          <cell r="F62">
            <v>0</v>
          </cell>
          <cell r="G62">
            <v>0</v>
          </cell>
          <cell r="H62">
            <v>229514.6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274074.32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907949.93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1339061.32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1002976.38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876612.25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1148099.87</v>
          </cell>
          <cell r="L68">
            <v>1091776.41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606849.86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308135.32</v>
          </cell>
        </row>
      </sheetData>
      <sheetData sheetId="13">
        <row r="50">
          <cell r="B50">
            <v>-99968.63</v>
          </cell>
          <cell r="C50">
            <v>-96149.48</v>
          </cell>
          <cell r="D50">
            <v>-69366.53</v>
          </cell>
          <cell r="E50">
            <v>-31081.95</v>
          </cell>
          <cell r="F50">
            <v>-90286.07</v>
          </cell>
          <cell r="G50">
            <v>-136390.51</v>
          </cell>
          <cell r="H50">
            <v>-24536.17</v>
          </cell>
          <cell r="I50">
            <v>-92539.98</v>
          </cell>
          <cell r="J50">
            <v>-77739.94</v>
          </cell>
          <cell r="K50">
            <v>-79553.81</v>
          </cell>
          <cell r="L50">
            <v>-74946.61</v>
          </cell>
          <cell r="M50">
            <v>-30635.41</v>
          </cell>
          <cell r="N50">
            <v>-13832.74</v>
          </cell>
        </row>
        <row r="51">
          <cell r="B51">
            <v>99968.63</v>
          </cell>
          <cell r="C51">
            <v>96149.48</v>
          </cell>
          <cell r="D51">
            <v>69366.53</v>
          </cell>
          <cell r="E51">
            <v>31081.95</v>
          </cell>
          <cell r="F51">
            <v>90286.07</v>
          </cell>
          <cell r="G51">
            <v>136390.51</v>
          </cell>
          <cell r="H51">
            <v>24536.17</v>
          </cell>
          <cell r="I51">
            <v>92539.98</v>
          </cell>
          <cell r="J51">
            <v>77739.94</v>
          </cell>
          <cell r="K51">
            <v>79553.81</v>
          </cell>
          <cell r="L51">
            <v>74946.61</v>
          </cell>
          <cell r="M51">
            <v>30635.41</v>
          </cell>
          <cell r="N51">
            <v>13832.74</v>
          </cell>
        </row>
        <row r="60">
          <cell r="B60">
            <v>1140216.05</v>
          </cell>
          <cell r="C60">
            <v>730582.23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245288.21</v>
          </cell>
          <cell r="C61">
            <v>274878.5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897350.57</v>
          </cell>
          <cell r="E62">
            <v>0</v>
          </cell>
          <cell r="F62">
            <v>0</v>
          </cell>
          <cell r="G62">
            <v>0</v>
          </cell>
          <cell r="H62">
            <v>236076.32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279112.69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930465.19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1351893.84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981106.05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894755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1171994.07</v>
          </cell>
          <cell r="L68">
            <v>1107311.03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619408.22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309895.09</v>
          </cell>
        </row>
      </sheetData>
      <sheetData sheetId="14">
        <row r="50">
          <cell r="B50">
            <v>-94854.96</v>
          </cell>
          <cell r="C50">
            <v>-91714.13</v>
          </cell>
          <cell r="D50">
            <v>-64822.19</v>
          </cell>
          <cell r="E50">
            <v>-29294.76</v>
          </cell>
          <cell r="F50">
            <v>-85080.77</v>
          </cell>
          <cell r="G50">
            <v>-132369.07</v>
          </cell>
          <cell r="H50">
            <v>-23915.49</v>
          </cell>
          <cell r="I50">
            <v>-92411.89</v>
          </cell>
          <cell r="J50">
            <v>-71662.79</v>
          </cell>
          <cell r="K50">
            <v>-77249.76</v>
          </cell>
          <cell r="L50">
            <v>-71086.62</v>
          </cell>
          <cell r="M50">
            <v>-31018.47</v>
          </cell>
          <cell r="N50">
            <v>-13798.83</v>
          </cell>
        </row>
        <row r="51">
          <cell r="B51">
            <v>94854.96</v>
          </cell>
          <cell r="C51">
            <v>91714.13</v>
          </cell>
          <cell r="D51">
            <v>64822.19</v>
          </cell>
          <cell r="E51">
            <v>29294.76</v>
          </cell>
          <cell r="F51">
            <v>85080.77</v>
          </cell>
          <cell r="G51">
            <v>132369.07</v>
          </cell>
          <cell r="H51">
            <v>23915.49</v>
          </cell>
          <cell r="I51">
            <v>92411.89</v>
          </cell>
          <cell r="J51">
            <v>71662.79</v>
          </cell>
          <cell r="K51">
            <v>77249.76</v>
          </cell>
          <cell r="L51">
            <v>71086.62</v>
          </cell>
          <cell r="M51">
            <v>31018.47</v>
          </cell>
          <cell r="N51">
            <v>13798.83</v>
          </cell>
        </row>
        <row r="60">
          <cell r="B60">
            <v>1185342.2</v>
          </cell>
          <cell r="C60">
            <v>741424.8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244487.55</v>
          </cell>
          <cell r="C61">
            <v>275330.74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893498.72</v>
          </cell>
          <cell r="E62">
            <v>0</v>
          </cell>
          <cell r="F62">
            <v>0</v>
          </cell>
          <cell r="G62">
            <v>0</v>
          </cell>
          <cell r="H62">
            <v>242060.85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279301.79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956670.22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1401877.34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1028177.53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878524.11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1233876.58</v>
          </cell>
          <cell r="L68">
            <v>1127945.2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629766.61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311528.51</v>
          </cell>
        </row>
      </sheetData>
      <sheetData sheetId="15">
        <row r="50">
          <cell r="B50">
            <v>-94244.55</v>
          </cell>
          <cell r="C50">
            <v>-90940.65</v>
          </cell>
          <cell r="D50">
            <v>-66883.03</v>
          </cell>
          <cell r="E50">
            <v>-29270.14</v>
          </cell>
          <cell r="F50">
            <v>-84887.23</v>
          </cell>
          <cell r="G50">
            <v>-129610.94</v>
          </cell>
          <cell r="H50">
            <v>-22680.02</v>
          </cell>
          <cell r="I50">
            <v>-93339.81</v>
          </cell>
          <cell r="J50">
            <v>-71403.28</v>
          </cell>
          <cell r="K50">
            <v>-75573.15</v>
          </cell>
          <cell r="L50">
            <v>-71455.92</v>
          </cell>
          <cell r="M50">
            <v>-28840.74</v>
          </cell>
          <cell r="N50">
            <v>-13619.84</v>
          </cell>
        </row>
        <row r="51">
          <cell r="B51">
            <v>94244.55</v>
          </cell>
          <cell r="C51">
            <v>90940.65</v>
          </cell>
          <cell r="D51">
            <v>66883.03</v>
          </cell>
          <cell r="E51">
            <v>29270.14</v>
          </cell>
          <cell r="F51">
            <v>84887.23</v>
          </cell>
          <cell r="G51">
            <v>129610.94</v>
          </cell>
          <cell r="H51">
            <v>22680.02</v>
          </cell>
          <cell r="I51">
            <v>93339.81</v>
          </cell>
          <cell r="J51">
            <v>71403.28</v>
          </cell>
          <cell r="K51">
            <v>75573.15</v>
          </cell>
          <cell r="L51">
            <v>71455.92</v>
          </cell>
          <cell r="M51">
            <v>28840.74</v>
          </cell>
          <cell r="N51">
            <v>13619.84</v>
          </cell>
        </row>
        <row r="60">
          <cell r="B60">
            <v>1125911.91</v>
          </cell>
          <cell r="C60">
            <v>727815.53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242041.25</v>
          </cell>
          <cell r="C61">
            <v>273802.57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892189.18</v>
          </cell>
          <cell r="E62">
            <v>0</v>
          </cell>
          <cell r="F62">
            <v>0</v>
          </cell>
          <cell r="G62">
            <v>0</v>
          </cell>
          <cell r="H62">
            <v>229914.81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276816.66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910986.31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1340363.69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1002722.24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880950.28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1174056.91</v>
          </cell>
          <cell r="L68">
            <v>1094757.99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615221.41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308249.15</v>
          </cell>
        </row>
      </sheetData>
      <sheetData sheetId="16">
        <row r="50">
          <cell r="B50">
            <v>-72263.49</v>
          </cell>
          <cell r="C50">
            <v>-68711.54</v>
          </cell>
          <cell r="D50">
            <v>-53220.34</v>
          </cell>
          <cell r="E50">
            <v>-21962.37</v>
          </cell>
          <cell r="F50">
            <v>-63064.12</v>
          </cell>
          <cell r="G50">
            <v>-93103.33</v>
          </cell>
          <cell r="H50">
            <v>-19851.12</v>
          </cell>
          <cell r="I50">
            <v>-68983.21</v>
          </cell>
          <cell r="J50">
            <v>-52822.71</v>
          </cell>
          <cell r="K50">
            <v>-56867.54</v>
          </cell>
          <cell r="L50">
            <v>-49899.05</v>
          </cell>
          <cell r="M50">
            <v>-21472.98</v>
          </cell>
          <cell r="N50">
            <v>-8584.39</v>
          </cell>
        </row>
        <row r="51">
          <cell r="B51">
            <v>72263.49</v>
          </cell>
          <cell r="C51">
            <v>68711.54</v>
          </cell>
          <cell r="D51">
            <v>53220.34</v>
          </cell>
          <cell r="E51">
            <v>21962.37</v>
          </cell>
          <cell r="F51">
            <v>63064.12</v>
          </cell>
          <cell r="G51">
            <v>93103.33</v>
          </cell>
          <cell r="H51">
            <v>19851.12</v>
          </cell>
          <cell r="I51">
            <v>68983.21</v>
          </cell>
          <cell r="J51">
            <v>52822.71</v>
          </cell>
          <cell r="K51">
            <v>56867.54</v>
          </cell>
          <cell r="L51">
            <v>49899.05</v>
          </cell>
          <cell r="M51">
            <v>21472.98</v>
          </cell>
          <cell r="N51">
            <v>8584.39</v>
          </cell>
        </row>
        <row r="60">
          <cell r="B60">
            <v>873901.35</v>
          </cell>
          <cell r="C60">
            <v>530821.02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184836.41</v>
          </cell>
          <cell r="C61">
            <v>197193.59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715847.89</v>
          </cell>
          <cell r="E62">
            <v>0</v>
          </cell>
          <cell r="F62">
            <v>0</v>
          </cell>
          <cell r="G62">
            <v>0</v>
          </cell>
          <cell r="H62">
            <v>183324.17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211341.37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676506.44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914820.64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722995.67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653305.1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871758.74</v>
          </cell>
          <cell r="L68">
            <v>825514.48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423530.21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204167.33</v>
          </cell>
        </row>
      </sheetData>
      <sheetData sheetId="17">
        <row r="50">
          <cell r="B50">
            <v>-43896.69</v>
          </cell>
          <cell r="C50">
            <v>-40966.74</v>
          </cell>
          <cell r="D50">
            <v>-32522.85</v>
          </cell>
          <cell r="E50">
            <v>-12673.81</v>
          </cell>
          <cell r="F50">
            <v>-37800.3</v>
          </cell>
          <cell r="G50">
            <v>-55517.01</v>
          </cell>
          <cell r="H50">
            <v>-10671.11</v>
          </cell>
          <cell r="I50">
            <v>-32946.28</v>
          </cell>
          <cell r="J50">
            <v>-32372.28</v>
          </cell>
          <cell r="K50">
            <v>-36675.44</v>
          </cell>
          <cell r="L50">
            <v>-32762.28</v>
          </cell>
          <cell r="M50">
            <v>-13846.52</v>
          </cell>
          <cell r="N50">
            <v>-4754.98</v>
          </cell>
        </row>
        <row r="51">
          <cell r="B51">
            <v>43896.69</v>
          </cell>
          <cell r="C51">
            <v>40966.74</v>
          </cell>
          <cell r="D51">
            <v>32522.85</v>
          </cell>
          <cell r="E51">
            <v>12673.81</v>
          </cell>
          <cell r="F51">
            <v>37800.3</v>
          </cell>
          <cell r="G51">
            <v>55517.01</v>
          </cell>
          <cell r="H51">
            <v>10671.11</v>
          </cell>
          <cell r="I51">
            <v>32946.28</v>
          </cell>
          <cell r="J51">
            <v>32372.28</v>
          </cell>
          <cell r="K51">
            <v>36675.44</v>
          </cell>
          <cell r="L51">
            <v>32762.28</v>
          </cell>
          <cell r="M51">
            <v>13846.52</v>
          </cell>
          <cell r="N51">
            <v>4754.98</v>
          </cell>
        </row>
        <row r="60">
          <cell r="B60">
            <v>503190.79</v>
          </cell>
          <cell r="C60">
            <v>300034.24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100687.38</v>
          </cell>
          <cell r="C61">
            <v>107443.19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402630.5</v>
          </cell>
          <cell r="E62">
            <v>0</v>
          </cell>
          <cell r="F62">
            <v>0</v>
          </cell>
          <cell r="G62">
            <v>0</v>
          </cell>
          <cell r="H62">
            <v>94542.03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117685.74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390126.91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515119.09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329248.72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353688.07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536621.68</v>
          </cell>
          <cell r="L68">
            <v>501280.47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247068.56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108216.78</v>
          </cell>
        </row>
      </sheetData>
      <sheetData sheetId="18">
        <row r="50">
          <cell r="B50">
            <v>-92204.45</v>
          </cell>
          <cell r="C50">
            <v>-93025</v>
          </cell>
          <cell r="D50">
            <v>-64903.77</v>
          </cell>
          <cell r="E50">
            <v>-29244.48</v>
          </cell>
          <cell r="F50">
            <v>-85243.68</v>
          </cell>
          <cell r="G50">
            <v>-132946.68</v>
          </cell>
          <cell r="H50">
            <v>-25156.18</v>
          </cell>
          <cell r="I50">
            <v>-93890.59</v>
          </cell>
          <cell r="J50">
            <v>-71916.14</v>
          </cell>
          <cell r="K50">
            <v>-75531.74</v>
          </cell>
          <cell r="L50">
            <v>-69554.19</v>
          </cell>
          <cell r="M50">
            <v>-29491.21</v>
          </cell>
          <cell r="N50">
            <v>-13420.11</v>
          </cell>
        </row>
        <row r="51">
          <cell r="B51">
            <v>92204.45</v>
          </cell>
          <cell r="C51">
            <v>93025</v>
          </cell>
          <cell r="D51">
            <v>64903.77</v>
          </cell>
          <cell r="E51">
            <v>29244.48</v>
          </cell>
          <cell r="F51">
            <v>85243.68</v>
          </cell>
          <cell r="G51">
            <v>132946.68</v>
          </cell>
          <cell r="H51">
            <v>25156.18</v>
          </cell>
          <cell r="I51">
            <v>93890.59</v>
          </cell>
          <cell r="J51">
            <v>71916.14</v>
          </cell>
          <cell r="K51">
            <v>75531.74</v>
          </cell>
          <cell r="L51">
            <v>69554.19</v>
          </cell>
          <cell r="M51">
            <v>29491.21</v>
          </cell>
          <cell r="N51">
            <v>13420.11</v>
          </cell>
        </row>
        <row r="60">
          <cell r="B60">
            <v>1089889.91</v>
          </cell>
          <cell r="C60">
            <v>713212.53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233864.48</v>
          </cell>
          <cell r="C61">
            <v>268123.63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869006.39</v>
          </cell>
          <cell r="E62">
            <v>0</v>
          </cell>
          <cell r="F62">
            <v>0</v>
          </cell>
          <cell r="G62">
            <v>0</v>
          </cell>
          <cell r="H62">
            <v>233624.94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268134.54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912117.6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1321946.47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992815.78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861879.53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1153762.56</v>
          </cell>
          <cell r="L68">
            <v>1076029.66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611050.71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305530.64</v>
          </cell>
        </row>
      </sheetData>
      <sheetData sheetId="19">
        <row r="50">
          <cell r="B50">
            <v>-95448.66</v>
          </cell>
          <cell r="C50">
            <v>-94466.9</v>
          </cell>
          <cell r="D50">
            <v>-63758.44</v>
          </cell>
          <cell r="E50">
            <v>-28677.69</v>
          </cell>
          <cell r="F50">
            <v>-83934.78</v>
          </cell>
          <cell r="G50">
            <v>-132225.53</v>
          </cell>
          <cell r="H50">
            <v>-24340.55</v>
          </cell>
          <cell r="I50">
            <v>-96686.14</v>
          </cell>
          <cell r="J50">
            <v>-72773.34</v>
          </cell>
          <cell r="K50">
            <v>-76973.5</v>
          </cell>
          <cell r="L50">
            <v>-69341.45</v>
          </cell>
          <cell r="M50">
            <v>-30476.7</v>
          </cell>
          <cell r="N50">
            <v>-12972.23</v>
          </cell>
        </row>
        <row r="51">
          <cell r="B51">
            <v>95448.66</v>
          </cell>
          <cell r="C51">
            <v>94466.9</v>
          </cell>
          <cell r="D51">
            <v>63758.44</v>
          </cell>
          <cell r="E51">
            <v>28677.69</v>
          </cell>
          <cell r="F51">
            <v>83934.78</v>
          </cell>
          <cell r="G51">
            <v>132225.53</v>
          </cell>
          <cell r="H51">
            <v>24340.55</v>
          </cell>
          <cell r="I51">
            <v>96686.14</v>
          </cell>
          <cell r="J51">
            <v>72773.34</v>
          </cell>
          <cell r="K51">
            <v>76973.5</v>
          </cell>
          <cell r="L51">
            <v>69341.45</v>
          </cell>
          <cell r="M51">
            <v>30476.7</v>
          </cell>
          <cell r="N51">
            <v>12972.23</v>
          </cell>
        </row>
        <row r="60">
          <cell r="B60">
            <v>1128369.46</v>
          </cell>
          <cell r="C60">
            <v>939730.89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242599.11</v>
          </cell>
          <cell r="C61">
            <v>356214.09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876212.29</v>
          </cell>
          <cell r="E62">
            <v>0</v>
          </cell>
          <cell r="F62">
            <v>0</v>
          </cell>
          <cell r="G62">
            <v>0</v>
          </cell>
          <cell r="H62">
            <v>241018.25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286937.6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943363.25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1331801.37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1171482.05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876578.13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1188876.42</v>
          </cell>
          <cell r="L68">
            <v>1088463.63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615078.31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307252.8</v>
          </cell>
        </row>
      </sheetData>
      <sheetData sheetId="20">
        <row r="50">
          <cell r="B50">
            <v>-93668.77</v>
          </cell>
          <cell r="C50">
            <v>-92737.47</v>
          </cell>
          <cell r="D50">
            <v>-68328.8</v>
          </cell>
          <cell r="E50">
            <v>-29919.75</v>
          </cell>
          <cell r="F50">
            <v>-88121.37</v>
          </cell>
          <cell r="G50">
            <v>-135639.97</v>
          </cell>
          <cell r="H50">
            <v>-23813.91</v>
          </cell>
          <cell r="I50">
            <v>-97268.24</v>
          </cell>
          <cell r="J50">
            <v>-70885.61</v>
          </cell>
          <cell r="K50">
            <v>-74890.67</v>
          </cell>
          <cell r="L50">
            <v>-67964.07</v>
          </cell>
          <cell r="M50">
            <v>-29344.8</v>
          </cell>
          <cell r="N50">
            <v>-13269.04</v>
          </cell>
        </row>
        <row r="51">
          <cell r="B51">
            <v>93668.77</v>
          </cell>
          <cell r="C51">
            <v>92737.47</v>
          </cell>
          <cell r="D51">
            <v>68328.8</v>
          </cell>
          <cell r="E51">
            <v>29919.75</v>
          </cell>
          <cell r="F51">
            <v>88121.37</v>
          </cell>
          <cell r="G51">
            <v>135639.97</v>
          </cell>
          <cell r="H51">
            <v>23813.91</v>
          </cell>
          <cell r="I51">
            <v>97268.24</v>
          </cell>
          <cell r="J51">
            <v>70885.61</v>
          </cell>
          <cell r="K51">
            <v>74890.67</v>
          </cell>
          <cell r="L51">
            <v>67964.07</v>
          </cell>
          <cell r="M51">
            <v>29344.8</v>
          </cell>
          <cell r="N51">
            <v>13269.04</v>
          </cell>
        </row>
        <row r="60">
          <cell r="B60">
            <v>1127493.84</v>
          </cell>
          <cell r="C60">
            <v>720887.28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242400.34</v>
          </cell>
          <cell r="C61">
            <v>271108.25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876875.4</v>
          </cell>
          <cell r="E62">
            <v>0</v>
          </cell>
          <cell r="F62">
            <v>0</v>
          </cell>
          <cell r="G62">
            <v>0</v>
          </cell>
          <cell r="H62">
            <v>229149.05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274264.69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924867.41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1327426.02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1012129.19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875382.33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1163130.46</v>
          </cell>
          <cell r="L68">
            <v>1082459.4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609198.67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305313.79</v>
          </cell>
        </row>
      </sheetData>
      <sheetData sheetId="21">
        <row r="50">
          <cell r="B50">
            <v>-93177.31</v>
          </cell>
          <cell r="C50">
            <v>-91521.05</v>
          </cell>
          <cell r="D50">
            <v>-64228.93</v>
          </cell>
          <cell r="E50">
            <v>-29348.14</v>
          </cell>
          <cell r="F50">
            <v>-82986.49</v>
          </cell>
          <cell r="G50">
            <v>-130091.73</v>
          </cell>
          <cell r="H50">
            <v>-22888.15</v>
          </cell>
          <cell r="I50">
            <v>-94423.21</v>
          </cell>
          <cell r="J50">
            <v>-72107.08</v>
          </cell>
          <cell r="K50">
            <v>-75822.37</v>
          </cell>
          <cell r="L50">
            <v>-68232.19</v>
          </cell>
          <cell r="M50">
            <v>-29211.16</v>
          </cell>
          <cell r="N50">
            <v>-13343.53</v>
          </cell>
        </row>
        <row r="51">
          <cell r="B51">
            <v>93177.31</v>
          </cell>
          <cell r="C51">
            <v>91521.05</v>
          </cell>
          <cell r="D51">
            <v>64228.93</v>
          </cell>
          <cell r="E51">
            <v>29348.14</v>
          </cell>
          <cell r="F51">
            <v>82986.49</v>
          </cell>
          <cell r="G51">
            <v>130091.73</v>
          </cell>
          <cell r="H51">
            <v>22888.15</v>
          </cell>
          <cell r="I51">
            <v>94423.21</v>
          </cell>
          <cell r="J51">
            <v>72107.08</v>
          </cell>
          <cell r="K51">
            <v>75822.37</v>
          </cell>
          <cell r="L51">
            <v>68232.19</v>
          </cell>
          <cell r="M51">
            <v>29211.16</v>
          </cell>
          <cell r="N51">
            <v>13343.53</v>
          </cell>
        </row>
        <row r="60">
          <cell r="B60">
            <v>1274175.42</v>
          </cell>
          <cell r="C60">
            <v>797456.58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275696.16</v>
          </cell>
          <cell r="C61">
            <v>300885.22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929206.56</v>
          </cell>
          <cell r="E62">
            <v>0</v>
          </cell>
          <cell r="F62">
            <v>0</v>
          </cell>
          <cell r="G62">
            <v>0</v>
          </cell>
          <cell r="H62">
            <v>228185.83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298193.65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998614.83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1494058.92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1080291.49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896564.94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1298497.25</v>
          </cell>
          <cell r="L68">
            <v>1255524.63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655172.91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497991.63</v>
          </cell>
        </row>
      </sheetData>
      <sheetData sheetId="22">
        <row r="50">
          <cell r="B50">
            <v>-99496.84</v>
          </cell>
          <cell r="C50">
            <v>-96028.66</v>
          </cell>
          <cell r="D50">
            <v>-70189.89</v>
          </cell>
          <cell r="E50">
            <v>-30313.15</v>
          </cell>
          <cell r="F50">
            <v>-89033.96</v>
          </cell>
          <cell r="G50">
            <v>-136883.35</v>
          </cell>
          <cell r="H50">
            <v>-23729</v>
          </cell>
          <cell r="I50">
            <v>-98941.46</v>
          </cell>
          <cell r="J50">
            <v>-77125.17</v>
          </cell>
          <cell r="K50">
            <v>-79234.92</v>
          </cell>
          <cell r="L50">
            <v>-71974.25</v>
          </cell>
          <cell r="M50">
            <v>-30950.28</v>
          </cell>
          <cell r="N50">
            <v>-13333.71</v>
          </cell>
        </row>
        <row r="51">
          <cell r="B51">
            <v>99496.84</v>
          </cell>
          <cell r="C51">
            <v>96028.66</v>
          </cell>
          <cell r="D51">
            <v>70189.89</v>
          </cell>
          <cell r="E51">
            <v>30313.15</v>
          </cell>
          <cell r="F51">
            <v>89033.96</v>
          </cell>
          <cell r="G51">
            <v>136883.35</v>
          </cell>
          <cell r="H51">
            <v>23729</v>
          </cell>
          <cell r="I51">
            <v>98941.46</v>
          </cell>
          <cell r="J51">
            <v>77125.17</v>
          </cell>
          <cell r="K51">
            <v>79234.92</v>
          </cell>
          <cell r="L51">
            <v>71974.25</v>
          </cell>
          <cell r="M51">
            <v>30950.28</v>
          </cell>
          <cell r="N51">
            <v>13333.71</v>
          </cell>
        </row>
        <row r="60">
          <cell r="B60">
            <v>1152557.9</v>
          </cell>
          <cell r="C60">
            <v>740011.45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248089.74</v>
          </cell>
          <cell r="C61">
            <v>278545.42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899932.84</v>
          </cell>
          <cell r="E62">
            <v>0</v>
          </cell>
          <cell r="F62">
            <v>0</v>
          </cell>
          <cell r="G62">
            <v>0</v>
          </cell>
          <cell r="H62">
            <v>228875.69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280881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940443.1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1352168.69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1045808.4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899192.05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1184757.96</v>
          </cell>
          <cell r="L68">
            <v>1114223.96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627685.67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309400.9</v>
          </cell>
        </row>
      </sheetData>
      <sheetData sheetId="23">
        <row r="50">
          <cell r="B50">
            <v>-62838.4</v>
          </cell>
          <cell r="C50">
            <v>-56113.05</v>
          </cell>
          <cell r="D50">
            <v>-44386.83</v>
          </cell>
          <cell r="E50">
            <v>-17883.6</v>
          </cell>
          <cell r="F50">
            <v>-52022.01</v>
          </cell>
          <cell r="G50">
            <v>-78837.38</v>
          </cell>
          <cell r="H50">
            <v>-15099.09</v>
          </cell>
          <cell r="I50">
            <v>-53754.09</v>
          </cell>
          <cell r="J50">
            <v>-41746.24</v>
          </cell>
          <cell r="K50">
            <v>-49764.02</v>
          </cell>
          <cell r="L50">
            <v>-41415.21</v>
          </cell>
          <cell r="M50">
            <v>-18675.75</v>
          </cell>
          <cell r="N50">
            <v>-7289.82</v>
          </cell>
        </row>
        <row r="51">
          <cell r="B51">
            <v>62838.4</v>
          </cell>
          <cell r="C51">
            <v>56113.05</v>
          </cell>
          <cell r="D51">
            <v>44386.83</v>
          </cell>
          <cell r="E51">
            <v>17883.6</v>
          </cell>
          <cell r="F51">
            <v>52022.01</v>
          </cell>
          <cell r="G51">
            <v>78837.38</v>
          </cell>
          <cell r="H51">
            <v>15099.09</v>
          </cell>
          <cell r="I51">
            <v>53754.09</v>
          </cell>
          <cell r="J51">
            <v>41746.24</v>
          </cell>
          <cell r="K51">
            <v>49764.02</v>
          </cell>
          <cell r="L51">
            <v>41415.21</v>
          </cell>
          <cell r="M51">
            <v>18675.75</v>
          </cell>
          <cell r="N51">
            <v>7289.82</v>
          </cell>
        </row>
        <row r="60">
          <cell r="B60">
            <v>710179.66</v>
          </cell>
          <cell r="C60">
            <v>425132.31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147672.58</v>
          </cell>
          <cell r="C61">
            <v>156092.42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539458.78</v>
          </cell>
          <cell r="E62">
            <v>0</v>
          </cell>
          <cell r="F62">
            <v>0</v>
          </cell>
          <cell r="G62">
            <v>0</v>
          </cell>
          <cell r="H62">
            <v>136212.1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166327.42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523910.85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718672.37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527094.37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484950.64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711734.62</v>
          </cell>
          <cell r="L68">
            <v>663101.06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337899.18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162118.21</v>
          </cell>
        </row>
      </sheetData>
      <sheetData sheetId="24">
        <row r="50">
          <cell r="B50">
            <v>-27672.48</v>
          </cell>
          <cell r="C50">
            <v>-25448.8</v>
          </cell>
          <cell r="D50">
            <v>-21299.71</v>
          </cell>
          <cell r="E50">
            <v>-7557.08</v>
          </cell>
          <cell r="F50">
            <v>-24418.44</v>
          </cell>
          <cell r="G50">
            <v>-34655.33</v>
          </cell>
          <cell r="H50">
            <v>-7973.38</v>
          </cell>
          <cell r="I50">
            <v>-23726.49</v>
          </cell>
          <cell r="J50">
            <v>-22717.39</v>
          </cell>
          <cell r="K50">
            <v>-26868.27</v>
          </cell>
          <cell r="L50">
            <v>-21651.28</v>
          </cell>
          <cell r="M50">
            <v>-9365.34</v>
          </cell>
          <cell r="N50">
            <v>-3316.72</v>
          </cell>
        </row>
        <row r="51">
          <cell r="B51">
            <v>27672.48</v>
          </cell>
          <cell r="C51">
            <v>25448.8</v>
          </cell>
          <cell r="D51">
            <v>21299.71</v>
          </cell>
          <cell r="E51">
            <v>7557.08</v>
          </cell>
          <cell r="F51">
            <v>24418.44</v>
          </cell>
          <cell r="G51">
            <v>34655.33</v>
          </cell>
          <cell r="H51">
            <v>7973.38</v>
          </cell>
          <cell r="I51">
            <v>23726.49</v>
          </cell>
          <cell r="J51">
            <v>22717.39</v>
          </cell>
          <cell r="K51">
            <v>26868.27</v>
          </cell>
          <cell r="L51">
            <v>21651.28</v>
          </cell>
          <cell r="M51">
            <v>9365.34</v>
          </cell>
          <cell r="N51">
            <v>3316.72</v>
          </cell>
        </row>
        <row r="60">
          <cell r="B60">
            <v>312573.13</v>
          </cell>
          <cell r="C60">
            <v>186934.06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57418.34</v>
          </cell>
          <cell r="C61">
            <v>63459.77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242085.46</v>
          </cell>
          <cell r="E62">
            <v>0</v>
          </cell>
          <cell r="F62">
            <v>0</v>
          </cell>
          <cell r="G62">
            <v>0</v>
          </cell>
          <cell r="H62">
            <v>67542.19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70944.82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244373.5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317354.09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241960.22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245117.98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359662.06</v>
          </cell>
          <cell r="L68">
            <v>307024.89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164323.78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68248.68</v>
          </cell>
        </row>
      </sheetData>
      <sheetData sheetId="25">
        <row r="50">
          <cell r="B50">
            <v>-95394.21</v>
          </cell>
          <cell r="C50">
            <v>-92609.36</v>
          </cell>
          <cell r="D50">
            <v>-68174.98</v>
          </cell>
          <cell r="E50">
            <v>-29773.16</v>
          </cell>
          <cell r="F50">
            <v>-84937.35</v>
          </cell>
          <cell r="G50">
            <v>-131212.69</v>
          </cell>
          <cell r="H50">
            <v>-23547.65</v>
          </cell>
          <cell r="I50">
            <v>-101065.85</v>
          </cell>
          <cell r="J50">
            <v>-74923.15</v>
          </cell>
          <cell r="K50">
            <v>-81149.78</v>
          </cell>
          <cell r="L50">
            <v>-72941.94</v>
          </cell>
          <cell r="M50">
            <v>-29596.76</v>
          </cell>
          <cell r="N50">
            <v>-13757.59</v>
          </cell>
        </row>
        <row r="51">
          <cell r="B51">
            <v>95394.21</v>
          </cell>
          <cell r="C51">
            <v>92609.36</v>
          </cell>
          <cell r="D51">
            <v>68174.98</v>
          </cell>
          <cell r="E51">
            <v>29773.16</v>
          </cell>
          <cell r="F51">
            <v>84937.35</v>
          </cell>
          <cell r="G51">
            <v>131212.69</v>
          </cell>
          <cell r="H51">
            <v>23547.65</v>
          </cell>
          <cell r="I51">
            <v>101065.85</v>
          </cell>
          <cell r="J51">
            <v>74923.15</v>
          </cell>
          <cell r="K51">
            <v>81149.78</v>
          </cell>
          <cell r="L51">
            <v>72941.94</v>
          </cell>
          <cell r="M51">
            <v>29596.76</v>
          </cell>
          <cell r="N51">
            <v>13757.59</v>
          </cell>
        </row>
        <row r="60">
          <cell r="B60">
            <v>1110856.86</v>
          </cell>
          <cell r="C60">
            <v>721411.41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238623.86</v>
          </cell>
          <cell r="C61">
            <v>271312.08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881005.25</v>
          </cell>
          <cell r="E62">
            <v>0</v>
          </cell>
          <cell r="F62">
            <v>0</v>
          </cell>
          <cell r="G62">
            <v>0</v>
          </cell>
          <cell r="H62">
            <v>229400.89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266155.66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902719.27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1313702.5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1035402.29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886866.47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1162492.91</v>
          </cell>
          <cell r="L68">
            <v>1087024.2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606269.07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309197.48</v>
          </cell>
        </row>
      </sheetData>
      <sheetData sheetId="26">
        <row r="50">
          <cell r="B50">
            <v>-101228.54</v>
          </cell>
          <cell r="C50">
            <v>-98799.98</v>
          </cell>
          <cell r="D50">
            <v>-69698.11</v>
          </cell>
          <cell r="E50">
            <v>-30090.7</v>
          </cell>
          <cell r="F50">
            <v>-90655.51</v>
          </cell>
          <cell r="G50">
            <v>-137550.24</v>
          </cell>
          <cell r="H50">
            <v>-24916.43</v>
          </cell>
          <cell r="I50">
            <v>-104138.55</v>
          </cell>
          <cell r="J50">
            <v>-77978.81</v>
          </cell>
          <cell r="K50">
            <v>-82310.1</v>
          </cell>
          <cell r="L50">
            <v>-74809.95</v>
          </cell>
          <cell r="M50">
            <v>-31302.22</v>
          </cell>
          <cell r="N50">
            <v>-14458.57</v>
          </cell>
        </row>
        <row r="51">
          <cell r="B51">
            <v>101228.54</v>
          </cell>
          <cell r="C51">
            <v>98799.98</v>
          </cell>
          <cell r="D51">
            <v>69698.11</v>
          </cell>
          <cell r="E51">
            <v>30090.7</v>
          </cell>
          <cell r="F51">
            <v>90655.51</v>
          </cell>
          <cell r="G51">
            <v>137550.24</v>
          </cell>
          <cell r="H51">
            <v>24916.43</v>
          </cell>
          <cell r="I51">
            <v>104138.55</v>
          </cell>
          <cell r="J51">
            <v>77978.81</v>
          </cell>
          <cell r="K51">
            <v>82310.1</v>
          </cell>
          <cell r="L51">
            <v>74809.95</v>
          </cell>
          <cell r="M51">
            <v>31302.22</v>
          </cell>
          <cell r="N51">
            <v>14458.57</v>
          </cell>
        </row>
        <row r="60">
          <cell r="B60">
            <v>1141345.93</v>
          </cell>
          <cell r="C60">
            <v>738849.01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245544.68</v>
          </cell>
          <cell r="C61">
            <v>278093.36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919079.47</v>
          </cell>
          <cell r="E62">
            <v>0</v>
          </cell>
          <cell r="F62">
            <v>0</v>
          </cell>
          <cell r="G62">
            <v>0</v>
          </cell>
          <cell r="H62">
            <v>235293.37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272840.43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933509.49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1337874.11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1048534.42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901637.05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1191559.26</v>
          </cell>
          <cell r="L68">
            <v>1109437.41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613986.82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313652.32</v>
          </cell>
        </row>
      </sheetData>
      <sheetData sheetId="27">
        <row r="50">
          <cell r="B50">
            <v>-101194.55</v>
          </cell>
          <cell r="C50">
            <v>-95322.88</v>
          </cell>
          <cell r="D50">
            <v>-69745.22</v>
          </cell>
          <cell r="E50">
            <v>-25112.16</v>
          </cell>
          <cell r="F50">
            <v>-86612.36</v>
          </cell>
          <cell r="G50">
            <v>-132587.77</v>
          </cell>
          <cell r="H50">
            <v>-24484.5</v>
          </cell>
          <cell r="I50">
            <v>-101746.96</v>
          </cell>
          <cell r="J50">
            <v>-78564.38</v>
          </cell>
          <cell r="K50">
            <v>-86234.23</v>
          </cell>
          <cell r="L50">
            <v>-76619.63</v>
          </cell>
          <cell r="M50">
            <v>-30437.07</v>
          </cell>
          <cell r="N50">
            <v>-13639.05</v>
          </cell>
        </row>
        <row r="51">
          <cell r="B51">
            <v>101194.55</v>
          </cell>
          <cell r="C51">
            <v>95322.88</v>
          </cell>
          <cell r="D51">
            <v>69745.22</v>
          </cell>
          <cell r="E51">
            <v>25112.16</v>
          </cell>
          <cell r="F51">
            <v>86612.36</v>
          </cell>
          <cell r="G51">
            <v>132587.77</v>
          </cell>
          <cell r="H51">
            <v>24484.5</v>
          </cell>
          <cell r="I51">
            <v>101746.96</v>
          </cell>
          <cell r="J51">
            <v>78564.38</v>
          </cell>
          <cell r="K51">
            <v>86234.23</v>
          </cell>
          <cell r="L51">
            <v>76619.63</v>
          </cell>
          <cell r="M51">
            <v>30437.07</v>
          </cell>
          <cell r="N51">
            <v>13639.05</v>
          </cell>
        </row>
        <row r="60">
          <cell r="B60">
            <v>1141140.08</v>
          </cell>
          <cell r="C60">
            <v>737860.63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245497.96</v>
          </cell>
          <cell r="C61">
            <v>277709.01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912302.54</v>
          </cell>
          <cell r="E62">
            <v>0</v>
          </cell>
          <cell r="F62">
            <v>0</v>
          </cell>
          <cell r="G62">
            <v>0</v>
          </cell>
          <cell r="H62">
            <v>239558.34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243252.28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923990.62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1333809.18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1047198.75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898811.41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1197801.51</v>
          </cell>
          <cell r="L68">
            <v>1109007.02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614896.2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312200.23</v>
          </cell>
        </row>
      </sheetData>
      <sheetData sheetId="28">
        <row r="50">
          <cell r="B50">
            <v>-110279.86</v>
          </cell>
          <cell r="C50">
            <v>-106493.08</v>
          </cell>
          <cell r="D50">
            <v>-78434.75</v>
          </cell>
          <cell r="E50">
            <v>-32909.15</v>
          </cell>
          <cell r="F50">
            <v>-100546.38</v>
          </cell>
          <cell r="G50">
            <v>-151362.05</v>
          </cell>
          <cell r="H50">
            <v>-28333.42</v>
          </cell>
          <cell r="I50">
            <v>-110337.47</v>
          </cell>
          <cell r="J50">
            <v>-84222.49</v>
          </cell>
          <cell r="K50">
            <v>-88912.59</v>
          </cell>
          <cell r="L50">
            <v>-80226.4</v>
          </cell>
          <cell r="M50">
            <v>-33556.05</v>
          </cell>
          <cell r="N50">
            <v>-14689.2</v>
          </cell>
        </row>
        <row r="51">
          <cell r="B51">
            <v>110279.86</v>
          </cell>
          <cell r="C51">
            <v>106493.08</v>
          </cell>
          <cell r="D51">
            <v>78434.75</v>
          </cell>
          <cell r="E51">
            <v>32909.15</v>
          </cell>
          <cell r="F51">
            <v>100546.38</v>
          </cell>
          <cell r="G51">
            <v>151362.05</v>
          </cell>
          <cell r="H51">
            <v>28333.42</v>
          </cell>
          <cell r="I51">
            <v>110337.47</v>
          </cell>
          <cell r="J51">
            <v>84222.49</v>
          </cell>
          <cell r="K51">
            <v>88912.59</v>
          </cell>
          <cell r="L51">
            <v>80226.4</v>
          </cell>
          <cell r="M51">
            <v>33556.05</v>
          </cell>
          <cell r="N51">
            <v>14689.2</v>
          </cell>
        </row>
        <row r="60">
          <cell r="B60">
            <v>1197088.88</v>
          </cell>
          <cell r="C60">
            <v>787907.8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258197.99</v>
          </cell>
          <cell r="C61">
            <v>297171.79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969821.74</v>
          </cell>
          <cell r="E62">
            <v>0</v>
          </cell>
          <cell r="F62">
            <v>0</v>
          </cell>
          <cell r="G62">
            <v>0</v>
          </cell>
          <cell r="H62">
            <v>259431.5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277373.52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973293.83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1425330.13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1084215.23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954267.64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1254456.59</v>
          </cell>
          <cell r="L68">
            <v>1159480.83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644379.83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331497.04</v>
          </cell>
        </row>
      </sheetData>
      <sheetData sheetId="29">
        <row r="50">
          <cell r="B50">
            <v>-109349.58</v>
          </cell>
          <cell r="C50">
            <v>-100514.95</v>
          </cell>
          <cell r="D50">
            <v>-75976.35</v>
          </cell>
          <cell r="E50">
            <v>-31347.89</v>
          </cell>
          <cell r="F50">
            <v>-96302.13</v>
          </cell>
          <cell r="G50">
            <v>-142667.9</v>
          </cell>
          <cell r="H50">
            <v>-26077.5</v>
          </cell>
          <cell r="I50">
            <v>-103966.5</v>
          </cell>
          <cell r="J50">
            <v>-83796.25</v>
          </cell>
          <cell r="K50">
            <v>-87719.75</v>
          </cell>
          <cell r="L50">
            <v>-79498.54</v>
          </cell>
          <cell r="M50">
            <v>-32725.95</v>
          </cell>
          <cell r="N50">
            <v>-14104.95</v>
          </cell>
        </row>
        <row r="51">
          <cell r="B51">
            <v>109349.58</v>
          </cell>
          <cell r="C51">
            <v>100514.95</v>
          </cell>
          <cell r="D51">
            <v>75976.35</v>
          </cell>
          <cell r="E51">
            <v>31347.89</v>
          </cell>
          <cell r="F51">
            <v>96302.13</v>
          </cell>
          <cell r="G51">
            <v>142667.9</v>
          </cell>
          <cell r="H51">
            <v>26077.5</v>
          </cell>
          <cell r="I51">
            <v>103966.5</v>
          </cell>
          <cell r="J51">
            <v>83796.25</v>
          </cell>
          <cell r="K51">
            <v>87719.75</v>
          </cell>
          <cell r="L51">
            <v>79498.54</v>
          </cell>
          <cell r="M51">
            <v>32725.95</v>
          </cell>
          <cell r="N51">
            <v>14104.95</v>
          </cell>
        </row>
        <row r="60">
          <cell r="B60">
            <v>1123316.4</v>
          </cell>
          <cell r="C60">
            <v>715789.46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241452.09</v>
          </cell>
          <cell r="C61">
            <v>269125.77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885059.2</v>
          </cell>
          <cell r="E62">
            <v>0</v>
          </cell>
          <cell r="F62">
            <v>0</v>
          </cell>
          <cell r="G62">
            <v>0</v>
          </cell>
          <cell r="H62">
            <v>225360.11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262691.71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903490.47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1279567.44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994025.68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882208.75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1167649.17</v>
          </cell>
          <cell r="L68">
            <v>1093818.01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588835.27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299687.88</v>
          </cell>
        </row>
      </sheetData>
      <sheetData sheetId="30">
        <row r="50">
          <cell r="B50">
            <v>-69103.7</v>
          </cell>
          <cell r="C50">
            <v>-64029.45</v>
          </cell>
          <cell r="D50">
            <v>-50067.38</v>
          </cell>
          <cell r="E50">
            <v>-20189.92</v>
          </cell>
          <cell r="F50">
            <v>-56574.69</v>
          </cell>
          <cell r="G50">
            <v>-86147.22</v>
          </cell>
          <cell r="H50">
            <v>-15342.71</v>
          </cell>
          <cell r="I50">
            <v>-69236.17</v>
          </cell>
          <cell r="J50">
            <v>-46939.55</v>
          </cell>
          <cell r="K50">
            <v>-55566.09</v>
          </cell>
          <cell r="L50">
            <v>-44022.86</v>
          </cell>
          <cell r="M50">
            <v>-20140.22</v>
          </cell>
          <cell r="N50">
            <v>-8072.06</v>
          </cell>
        </row>
        <row r="51">
          <cell r="B51">
            <v>69103.7</v>
          </cell>
          <cell r="C51">
            <v>64029.45</v>
          </cell>
          <cell r="D51">
            <v>50067.38</v>
          </cell>
          <cell r="E51">
            <v>20189.92</v>
          </cell>
          <cell r="F51">
            <v>56574.69</v>
          </cell>
          <cell r="G51">
            <v>86147.22</v>
          </cell>
          <cell r="H51">
            <v>15342.71</v>
          </cell>
          <cell r="I51">
            <v>69236.17</v>
          </cell>
          <cell r="J51">
            <v>46939.55</v>
          </cell>
          <cell r="K51">
            <v>55566.09</v>
          </cell>
          <cell r="L51">
            <v>44022.86</v>
          </cell>
          <cell r="M51">
            <v>20140.22</v>
          </cell>
          <cell r="N51">
            <v>8072.06</v>
          </cell>
        </row>
        <row r="60">
          <cell r="B60">
            <v>690522.85</v>
          </cell>
          <cell r="C60">
            <v>416519.98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>
            <v>143210.61</v>
          </cell>
          <cell r="C61">
            <v>152743.2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533485.16</v>
          </cell>
          <cell r="E62">
            <v>0</v>
          </cell>
          <cell r="F62">
            <v>0</v>
          </cell>
          <cell r="G62">
            <v>0</v>
          </cell>
          <cell r="H62">
            <v>121566.45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161267.44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498325.7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697058.14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589653.64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469385.54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692563.6</v>
          </cell>
          <cell r="L68">
            <v>612197.55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323525.92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156060.49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4">
    <pageSetUpPr fitToPage="1"/>
  </sheetPr>
  <dimension ref="A1:Z8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2" customWidth="1"/>
    <col min="2" max="3" width="18.375" style="2" customWidth="1"/>
    <col min="4" max="4" width="17.125" style="2" customWidth="1"/>
    <col min="5" max="5" width="16.25390625" style="2" customWidth="1"/>
    <col min="6" max="6" width="16.625" style="2" customWidth="1"/>
    <col min="7" max="7" width="17.50390625" style="2" customWidth="1"/>
    <col min="8" max="9" width="17.00390625" style="2" customWidth="1"/>
    <col min="10" max="10" width="17.50390625" style="2" customWidth="1"/>
    <col min="11" max="11" width="17.625" style="2" customWidth="1"/>
    <col min="12" max="12" width="16.875" style="2" customWidth="1"/>
    <col min="13" max="13" width="17.375" style="2" customWidth="1"/>
    <col min="14" max="14" width="19.50390625" style="2" bestFit="1" customWidth="1"/>
    <col min="15" max="15" width="18.00390625" style="2" customWidth="1"/>
    <col min="16" max="16" width="10.25390625" style="2" bestFit="1" customWidth="1"/>
    <col min="17" max="17" width="17.125" style="2" bestFit="1" customWidth="1"/>
    <col min="18" max="18" width="12.625" style="2" bestFit="1" customWidth="1"/>
    <col min="19" max="19" width="11.50390625" style="2" bestFit="1" customWidth="1"/>
    <col min="20" max="20" width="9.75390625" style="2" bestFit="1" customWidth="1"/>
    <col min="21" max="21" width="16.25390625" style="2" bestFit="1" customWidth="1"/>
    <col min="22" max="22" width="11.375" style="2" bestFit="1" customWidth="1"/>
    <col min="23" max="23" width="13.125" style="2" bestFit="1" customWidth="1"/>
    <col min="24" max="16384" width="9.00390625" style="2" customWidth="1"/>
  </cols>
  <sheetData>
    <row r="1" spans="1:15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25" customHeight="1">
      <c r="A3" s="4"/>
      <c r="B3" s="4"/>
      <c r="C3" s="5"/>
      <c r="E3" s="4"/>
      <c r="F3" s="4" t="s">
        <v>2</v>
      </c>
      <c r="G3" s="5">
        <v>4.4</v>
      </c>
      <c r="H3" s="6"/>
      <c r="I3" s="6"/>
      <c r="J3" s="6"/>
      <c r="K3" s="6"/>
      <c r="L3" s="6"/>
      <c r="M3" s="6"/>
      <c r="N3" s="6"/>
      <c r="O3" s="4"/>
    </row>
    <row r="4" spans="1:15" ht="21" customHeight="1">
      <c r="A4" s="7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 t="s">
        <v>5</v>
      </c>
    </row>
    <row r="5" spans="1:15" ht="42" customHeight="1">
      <c r="A5" s="7"/>
      <c r="B5" s="9" t="s">
        <v>6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13</v>
      </c>
      <c r="M5" s="9" t="s">
        <v>14</v>
      </c>
      <c r="N5" s="9" t="s">
        <v>15</v>
      </c>
      <c r="O5" s="7"/>
    </row>
    <row r="6" spans="1:15" ht="20.25" customHeight="1">
      <c r="A6" s="7"/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1" t="s">
        <v>22</v>
      </c>
      <c r="I6" s="11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0" t="s">
        <v>28</v>
      </c>
      <c r="O6" s="7"/>
    </row>
    <row r="7" spans="1:26" ht="18.75" customHeight="1">
      <c r="A7" s="12" t="s">
        <v>29</v>
      </c>
      <c r="B7" s="13">
        <f aca="true" t="shared" si="0" ref="B7:O7">B8+B11</f>
        <v>9458147</v>
      </c>
      <c r="C7" s="13">
        <f t="shared" si="0"/>
        <v>6551130</v>
      </c>
      <c r="D7" s="13">
        <f t="shared" si="0"/>
        <v>6768594</v>
      </c>
      <c r="E7" s="13">
        <f t="shared" si="0"/>
        <v>1654289</v>
      </c>
      <c r="F7" s="13">
        <f t="shared" si="0"/>
        <v>5552721</v>
      </c>
      <c r="G7" s="13">
        <f t="shared" si="0"/>
        <v>8629702</v>
      </c>
      <c r="H7" s="13">
        <f t="shared" si="0"/>
        <v>1009229</v>
      </c>
      <c r="I7" s="13">
        <f t="shared" si="0"/>
        <v>6301504</v>
      </c>
      <c r="J7" s="13">
        <f t="shared" si="0"/>
        <v>5465416</v>
      </c>
      <c r="K7" s="13">
        <f t="shared" si="0"/>
        <v>8690551</v>
      </c>
      <c r="L7" s="13">
        <f t="shared" si="0"/>
        <v>6652172</v>
      </c>
      <c r="M7" s="13">
        <f t="shared" si="0"/>
        <v>3111904</v>
      </c>
      <c r="N7" s="13">
        <f t="shared" si="0"/>
        <v>2010180</v>
      </c>
      <c r="O7" s="13">
        <f t="shared" si="0"/>
        <v>71855539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4" t="s">
        <v>30</v>
      </c>
      <c r="B8" s="15">
        <f aca="true" t="shared" si="1" ref="B8:O8">B9+B10</f>
        <v>378329</v>
      </c>
      <c r="C8" s="15">
        <f t="shared" si="1"/>
        <v>388522</v>
      </c>
      <c r="D8" s="15">
        <f t="shared" si="1"/>
        <v>314075</v>
      </c>
      <c r="E8" s="15">
        <f t="shared" si="1"/>
        <v>67542</v>
      </c>
      <c r="F8" s="15">
        <f t="shared" si="1"/>
        <v>231368</v>
      </c>
      <c r="G8" s="15">
        <f t="shared" si="1"/>
        <v>324024</v>
      </c>
      <c r="H8" s="15">
        <f t="shared" si="1"/>
        <v>58768</v>
      </c>
      <c r="I8" s="15">
        <f t="shared" si="1"/>
        <v>410521</v>
      </c>
      <c r="J8" s="15">
        <f t="shared" si="1"/>
        <v>294024</v>
      </c>
      <c r="K8" s="15">
        <f t="shared" si="1"/>
        <v>259189</v>
      </c>
      <c r="L8" s="15">
        <f t="shared" si="1"/>
        <v>205803</v>
      </c>
      <c r="M8" s="15">
        <f t="shared" si="1"/>
        <v>146637</v>
      </c>
      <c r="N8" s="15">
        <f t="shared" si="1"/>
        <v>116406</v>
      </c>
      <c r="O8" s="15">
        <f t="shared" si="1"/>
        <v>3195208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6" t="s">
        <v>31</v>
      </c>
      <c r="B9" s="15">
        <v>378329</v>
      </c>
      <c r="C9" s="15">
        <v>388522</v>
      </c>
      <c r="D9" s="15">
        <v>314075</v>
      </c>
      <c r="E9" s="15">
        <v>67542</v>
      </c>
      <c r="F9" s="15">
        <v>231368</v>
      </c>
      <c r="G9" s="15">
        <v>324024</v>
      </c>
      <c r="H9" s="15">
        <v>58768</v>
      </c>
      <c r="I9" s="15">
        <v>410465</v>
      </c>
      <c r="J9" s="15">
        <v>294024</v>
      </c>
      <c r="K9" s="15">
        <v>258814</v>
      </c>
      <c r="L9" s="15">
        <v>205803</v>
      </c>
      <c r="M9" s="15">
        <v>146489</v>
      </c>
      <c r="N9" s="15">
        <v>116113</v>
      </c>
      <c r="O9" s="15">
        <f>SUM(B9:N9)</f>
        <v>3194336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32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56</v>
      </c>
      <c r="J10" s="17">
        <v>0</v>
      </c>
      <c r="K10" s="17">
        <v>375</v>
      </c>
      <c r="L10" s="17">
        <v>0</v>
      </c>
      <c r="M10" s="17">
        <v>148</v>
      </c>
      <c r="N10" s="17">
        <v>293</v>
      </c>
      <c r="O10" s="15">
        <f>SUM(B10:N10)</f>
        <v>872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4" t="s">
        <v>33</v>
      </c>
      <c r="B11" s="17">
        <v>9079818</v>
      </c>
      <c r="C11" s="17">
        <v>6162608</v>
      </c>
      <c r="D11" s="17">
        <v>6454519</v>
      </c>
      <c r="E11" s="17">
        <v>1586747</v>
      </c>
      <c r="F11" s="17">
        <v>5321353</v>
      </c>
      <c r="G11" s="17">
        <v>8305678</v>
      </c>
      <c r="H11" s="17">
        <v>950461</v>
      </c>
      <c r="I11" s="17">
        <v>5890983</v>
      </c>
      <c r="J11" s="17">
        <v>5171392</v>
      </c>
      <c r="K11" s="17">
        <v>8431362</v>
      </c>
      <c r="L11" s="17">
        <v>6446369</v>
      </c>
      <c r="M11" s="17">
        <v>2965267</v>
      </c>
      <c r="N11" s="17">
        <v>1893774</v>
      </c>
      <c r="O11" s="15">
        <f>SUM(B11:N11)</f>
        <v>68660331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34</v>
      </c>
      <c r="B12" s="17">
        <v>660479</v>
      </c>
      <c r="C12" s="17">
        <v>579426</v>
      </c>
      <c r="D12" s="17">
        <v>501379</v>
      </c>
      <c r="E12" s="17">
        <v>173824</v>
      </c>
      <c r="F12" s="17">
        <v>509966</v>
      </c>
      <c r="G12" s="17">
        <v>843223</v>
      </c>
      <c r="H12" s="17">
        <v>103780</v>
      </c>
      <c r="I12" s="17">
        <v>583871</v>
      </c>
      <c r="J12" s="17">
        <v>446579</v>
      </c>
      <c r="K12" s="17">
        <v>578204</v>
      </c>
      <c r="L12" s="17">
        <v>433492</v>
      </c>
      <c r="M12" s="17">
        <v>154390</v>
      </c>
      <c r="N12" s="17">
        <v>83519</v>
      </c>
      <c r="O12" s="15">
        <f>SUM(B12:N12)</f>
        <v>5652132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6" t="s">
        <v>35</v>
      </c>
      <c r="B13" s="18">
        <v>8419339</v>
      </c>
      <c r="C13" s="18">
        <v>5583182</v>
      </c>
      <c r="D13" s="18">
        <v>5953140</v>
      </c>
      <c r="E13" s="18">
        <v>1412923</v>
      </c>
      <c r="F13" s="18">
        <v>4811387</v>
      </c>
      <c r="G13" s="18">
        <v>7462455</v>
      </c>
      <c r="H13" s="18">
        <v>846681</v>
      </c>
      <c r="I13" s="18">
        <v>5307112</v>
      </c>
      <c r="J13" s="18">
        <v>4724813</v>
      </c>
      <c r="K13" s="18">
        <v>7853158</v>
      </c>
      <c r="L13" s="18">
        <v>6012877</v>
      </c>
      <c r="M13" s="18">
        <v>2810877</v>
      </c>
      <c r="N13" s="18">
        <v>1810255</v>
      </c>
      <c r="O13" s="15">
        <f>SUM(B13:N13)</f>
        <v>63008199</v>
      </c>
      <c r="P13" s="19"/>
    </row>
    <row r="14" spans="1:15" ht="15" customHeight="1">
      <c r="A14" s="14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5"/>
    </row>
    <row r="15" spans="1:26" ht="18.75" customHeight="1">
      <c r="A15" s="20" t="s">
        <v>36</v>
      </c>
      <c r="B15" s="21">
        <v>2.9364</v>
      </c>
      <c r="C15" s="21">
        <v>3.0335</v>
      </c>
      <c r="D15" s="21">
        <v>2.6604</v>
      </c>
      <c r="E15" s="21">
        <v>4.5449</v>
      </c>
      <c r="F15" s="21">
        <v>3.0836</v>
      </c>
      <c r="G15" s="21">
        <v>2.5372</v>
      </c>
      <c r="H15" s="21">
        <v>3.4065</v>
      </c>
      <c r="I15" s="21">
        <v>3.0121</v>
      </c>
      <c r="J15" s="21">
        <v>3.0296</v>
      </c>
      <c r="K15" s="21">
        <v>2.8637</v>
      </c>
      <c r="L15" s="21">
        <v>3.2607</v>
      </c>
      <c r="M15" s="21">
        <v>3.7626</v>
      </c>
      <c r="N15" s="21">
        <v>3.3987</v>
      </c>
      <c r="O15" s="22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20" t="s">
        <v>37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2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20" t="s">
        <v>38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2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6"/>
    </row>
    <row r="20" spans="1:23" ht="18.75" customHeight="1">
      <c r="A20" s="27" t="s">
        <v>39</v>
      </c>
      <c r="B20" s="28">
        <f aca="true" t="shared" si="2" ref="B20:N20">SUM(B21:B29)</f>
        <v>39474696.32000001</v>
      </c>
      <c r="C20" s="28">
        <f t="shared" si="2"/>
        <v>29025137.78</v>
      </c>
      <c r="D20" s="28">
        <f t="shared" si="2"/>
        <v>26021315.37</v>
      </c>
      <c r="E20" s="28">
        <f t="shared" si="2"/>
        <v>7801831.519999998</v>
      </c>
      <c r="F20" s="28">
        <f t="shared" si="2"/>
        <v>26172273.5</v>
      </c>
      <c r="G20" s="28">
        <f t="shared" si="2"/>
        <v>37391811.69000001</v>
      </c>
      <c r="H20" s="28">
        <f t="shared" si="2"/>
        <v>6613242</v>
      </c>
      <c r="I20" s="28">
        <f t="shared" si="2"/>
        <v>28951727.69</v>
      </c>
      <c r="J20" s="28">
        <f t="shared" si="2"/>
        <v>25338348.400000002</v>
      </c>
      <c r="K20" s="28">
        <f t="shared" si="2"/>
        <v>33367959.469999995</v>
      </c>
      <c r="L20" s="28">
        <f t="shared" si="2"/>
        <v>30994363.39</v>
      </c>
      <c r="M20" s="28">
        <f t="shared" si="2"/>
        <v>17218190.64</v>
      </c>
      <c r="N20" s="28">
        <f t="shared" si="2"/>
        <v>8764105.37</v>
      </c>
      <c r="O20" s="28">
        <f>O21+O22+O23+O24+O25+O26+O27+O28+O29</f>
        <v>317135003.1399999</v>
      </c>
      <c r="Q20" s="29"/>
      <c r="R20" s="29"/>
      <c r="S20" s="29"/>
      <c r="T20" s="29"/>
      <c r="U20" s="29"/>
      <c r="V20" s="29"/>
      <c r="W20" s="29"/>
    </row>
    <row r="21" spans="1:15" ht="18.75" customHeight="1">
      <c r="A21" s="30" t="s">
        <v>40</v>
      </c>
      <c r="B21" s="31">
        <v>27772902.84</v>
      </c>
      <c r="C21" s="31">
        <v>19872852.88</v>
      </c>
      <c r="D21" s="31">
        <v>18007167.470000003</v>
      </c>
      <c r="E21" s="31">
        <v>7518578.099999999</v>
      </c>
      <c r="F21" s="31">
        <v>17122370.48</v>
      </c>
      <c r="G21" s="31">
        <v>21895279.91</v>
      </c>
      <c r="H21" s="31">
        <v>3437938.6</v>
      </c>
      <c r="I21" s="31">
        <v>18980760.189999998</v>
      </c>
      <c r="J21" s="31">
        <v>16558024.32</v>
      </c>
      <c r="K21" s="31">
        <v>24887130.9</v>
      </c>
      <c r="L21" s="31">
        <v>21690737.24</v>
      </c>
      <c r="M21" s="31">
        <v>11708850.000000002</v>
      </c>
      <c r="N21" s="31">
        <v>6831998.79</v>
      </c>
      <c r="O21" s="31">
        <f aca="true" t="shared" si="3" ref="O21:O29">SUM(B21:N21)</f>
        <v>216284591.71999997</v>
      </c>
    </row>
    <row r="22" spans="1:23" ht="18.75" customHeight="1">
      <c r="A22" s="30" t="s">
        <v>41</v>
      </c>
      <c r="B22" s="31">
        <v>7868448.489999998</v>
      </c>
      <c r="C22" s="31">
        <v>6984546.46</v>
      </c>
      <c r="D22" s="31">
        <v>6208399.73</v>
      </c>
      <c r="E22" s="31">
        <v>-400253.94000000006</v>
      </c>
      <c r="F22" s="31">
        <v>7452705.100000001</v>
      </c>
      <c r="G22" s="31">
        <v>12576213.240000002</v>
      </c>
      <c r="H22" s="31">
        <v>2731433.8400000003</v>
      </c>
      <c r="I22" s="31">
        <v>7315064.960000001</v>
      </c>
      <c r="J22" s="31">
        <v>6953523.52</v>
      </c>
      <c r="K22" s="31">
        <v>5505142.31</v>
      </c>
      <c r="L22" s="31">
        <v>6387698.420000001</v>
      </c>
      <c r="M22" s="31">
        <v>3793926.1599999997</v>
      </c>
      <c r="N22" s="31">
        <v>1163171.8399999999</v>
      </c>
      <c r="O22" s="31">
        <f t="shared" si="3"/>
        <v>74540020.13000001</v>
      </c>
      <c r="W22" s="32"/>
    </row>
    <row r="23" spans="1:15" ht="18.75" customHeight="1">
      <c r="A23" s="30" t="s">
        <v>42</v>
      </c>
      <c r="B23" s="31">
        <v>1799337.6999999997</v>
      </c>
      <c r="C23" s="31">
        <v>1265617.4100000001</v>
      </c>
      <c r="D23" s="31">
        <v>864426.7199999999</v>
      </c>
      <c r="E23" s="31">
        <v>338159.74000000005</v>
      </c>
      <c r="F23" s="31">
        <v>960132.4700000001</v>
      </c>
      <c r="G23" s="31">
        <v>1503186.7300000004</v>
      </c>
      <c r="H23" s="31">
        <v>181557.06999999998</v>
      </c>
      <c r="I23" s="31">
        <v>1233869.6799999997</v>
      </c>
      <c r="J23" s="31">
        <v>1082586.3000000003</v>
      </c>
      <c r="K23" s="31">
        <v>1586406.82</v>
      </c>
      <c r="L23" s="31">
        <v>1538699.93</v>
      </c>
      <c r="M23" s="31">
        <v>733863.2600000001</v>
      </c>
      <c r="N23" s="31">
        <v>435336.86000000004</v>
      </c>
      <c r="O23" s="31">
        <f t="shared" si="3"/>
        <v>13523180.69</v>
      </c>
    </row>
    <row r="24" spans="1:15" ht="18.75" customHeight="1">
      <c r="A24" s="30" t="s">
        <v>43</v>
      </c>
      <c r="B24" s="31">
        <v>107224.36</v>
      </c>
      <c r="C24" s="31">
        <v>107224.36</v>
      </c>
      <c r="D24" s="31">
        <v>53612.18</v>
      </c>
      <c r="E24" s="31">
        <v>53612.18</v>
      </c>
      <c r="F24" s="31">
        <v>53612.18</v>
      </c>
      <c r="G24" s="31">
        <v>53612.18</v>
      </c>
      <c r="H24" s="31">
        <v>53612.18</v>
      </c>
      <c r="I24" s="31">
        <v>72635.76</v>
      </c>
      <c r="J24" s="31">
        <v>53612.18</v>
      </c>
      <c r="K24" s="31">
        <v>53612.18</v>
      </c>
      <c r="L24" s="31">
        <v>53612.18</v>
      </c>
      <c r="M24" s="31">
        <v>53612.18</v>
      </c>
      <c r="N24" s="31">
        <v>53612.18</v>
      </c>
      <c r="O24" s="31">
        <f t="shared" si="3"/>
        <v>823206.2800000003</v>
      </c>
    </row>
    <row r="25" spans="1:15" ht="18.75" customHeight="1">
      <c r="A25" s="30" t="s">
        <v>44</v>
      </c>
      <c r="B25" s="31">
        <v>0</v>
      </c>
      <c r="C25" s="31">
        <v>0</v>
      </c>
      <c r="D25" s="31">
        <v>-127471.3799999999</v>
      </c>
      <c r="E25" s="31">
        <v>0</v>
      </c>
      <c r="F25" s="31">
        <v>-311325.87</v>
      </c>
      <c r="G25" s="31">
        <v>0</v>
      </c>
      <c r="H25" s="31">
        <v>-65229.58</v>
      </c>
      <c r="I25" s="31">
        <v>0</v>
      </c>
      <c r="J25" s="31">
        <v>-180156.81000000003</v>
      </c>
      <c r="K25" s="31">
        <v>0</v>
      </c>
      <c r="L25" s="31">
        <v>0</v>
      </c>
      <c r="M25" s="31">
        <v>0</v>
      </c>
      <c r="N25" s="31">
        <v>0</v>
      </c>
      <c r="O25" s="31">
        <f t="shared" si="3"/>
        <v>-684183.6399999999</v>
      </c>
    </row>
    <row r="26" spans="1:26" ht="18.75" customHeight="1">
      <c r="A26" s="30" t="s">
        <v>45</v>
      </c>
      <c r="B26" s="31">
        <v>35100</v>
      </c>
      <c r="C26" s="31">
        <v>26278.769999999993</v>
      </c>
      <c r="D26" s="31">
        <v>23446.89</v>
      </c>
      <c r="E26" s="31">
        <v>7018.419999999998</v>
      </c>
      <c r="F26" s="31">
        <v>23506.78</v>
      </c>
      <c r="G26" s="31">
        <v>33174.78</v>
      </c>
      <c r="H26" s="31">
        <v>5900.790000000001</v>
      </c>
      <c r="I26" s="31">
        <v>25163.74</v>
      </c>
      <c r="J26" s="31">
        <v>22730.45</v>
      </c>
      <c r="K26" s="31">
        <v>30131.83000000001</v>
      </c>
      <c r="L26" s="31">
        <v>27716.799999999996</v>
      </c>
      <c r="M26" s="31">
        <v>15008.570000000003</v>
      </c>
      <c r="N26" s="31">
        <v>7742.92</v>
      </c>
      <c r="O26" s="31">
        <f t="shared" si="3"/>
        <v>282920.74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30" t="s">
        <v>46</v>
      </c>
      <c r="B27" s="31">
        <v>29593.83999999999</v>
      </c>
      <c r="C27" s="31">
        <v>22034.359999999982</v>
      </c>
      <c r="D27" s="31">
        <v>19325.139999999996</v>
      </c>
      <c r="E27" s="31">
        <v>5903.020000000001</v>
      </c>
      <c r="F27" s="31">
        <v>19447.230000000007</v>
      </c>
      <c r="G27" s="31">
        <v>26198.099999999988</v>
      </c>
      <c r="H27" s="31">
        <v>4851.5</v>
      </c>
      <c r="I27" s="31">
        <v>20498.6</v>
      </c>
      <c r="J27" s="31">
        <v>19238.169999999995</v>
      </c>
      <c r="K27" s="31">
        <v>25188.309999999987</v>
      </c>
      <c r="L27" s="31">
        <v>22358.060000000012</v>
      </c>
      <c r="M27" s="31">
        <v>12654.200000000004</v>
      </c>
      <c r="N27" s="31">
        <v>6630.500000000003</v>
      </c>
      <c r="O27" s="31">
        <f t="shared" si="3"/>
        <v>233921.02999999997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30" t="s">
        <v>47</v>
      </c>
      <c r="B28" s="31">
        <v>13805.540000000003</v>
      </c>
      <c r="C28" s="31">
        <v>10278.669999999996</v>
      </c>
      <c r="D28" s="31">
        <v>9015.110000000004</v>
      </c>
      <c r="E28" s="31">
        <v>2753.42</v>
      </c>
      <c r="F28" s="31">
        <v>9071.529999999999</v>
      </c>
      <c r="G28" s="31">
        <v>12221.129999999992</v>
      </c>
      <c r="H28" s="31">
        <v>2263.3100000000004</v>
      </c>
      <c r="I28" s="31">
        <v>9505.529999999999</v>
      </c>
      <c r="J28" s="31">
        <v>9147.169999999996</v>
      </c>
      <c r="K28" s="31">
        <v>11580.049999999996</v>
      </c>
      <c r="L28" s="31">
        <v>10429.64</v>
      </c>
      <c r="M28" s="31">
        <v>5903.330000000002</v>
      </c>
      <c r="N28" s="31">
        <v>3093.1800000000017</v>
      </c>
      <c r="O28" s="31">
        <f t="shared" si="3"/>
        <v>109067.61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30" t="s">
        <v>48</v>
      </c>
      <c r="B29" s="31">
        <v>1848283.550000001</v>
      </c>
      <c r="C29" s="31">
        <v>736304.8700000002</v>
      </c>
      <c r="D29" s="31">
        <v>963393.5099999995</v>
      </c>
      <c r="E29" s="31">
        <v>276060.57999999984</v>
      </c>
      <c r="F29" s="31">
        <v>842753.5999999995</v>
      </c>
      <c r="G29" s="31">
        <v>1291925.6200000003</v>
      </c>
      <c r="H29" s="31">
        <v>260914.28999999992</v>
      </c>
      <c r="I29" s="31">
        <v>1294229.23</v>
      </c>
      <c r="J29" s="31">
        <v>819643.0999999995</v>
      </c>
      <c r="K29" s="31">
        <v>1268767.0699999994</v>
      </c>
      <c r="L29" s="31">
        <v>1263111.1200000003</v>
      </c>
      <c r="M29" s="31">
        <v>894372.9399999998</v>
      </c>
      <c r="N29" s="31">
        <v>262519.0999999998</v>
      </c>
      <c r="O29" s="31">
        <f t="shared" si="3"/>
        <v>12022278.579999998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33"/>
      <c r="B30" s="34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6"/>
      <c r="P30" s="19"/>
    </row>
    <row r="31" spans="1:15" ht="18.75" customHeight="1">
      <c r="A31" s="20" t="s">
        <v>49</v>
      </c>
      <c r="B31" s="31">
        <f>+B32+B34+B47+B48+B49+B54-B55</f>
        <v>-10600.03999999995</v>
      </c>
      <c r="C31" s="31">
        <f aca="true" t="shared" si="4" ref="C31:O31">+C32+C34+C47+C48+C49+C54-C55</f>
        <v>-259928.49999999948</v>
      </c>
      <c r="D31" s="31">
        <f t="shared" si="4"/>
        <v>-466080.8300000003</v>
      </c>
      <c r="E31" s="31">
        <f t="shared" si="4"/>
        <v>14339.21999999999</v>
      </c>
      <c r="F31" s="31">
        <f t="shared" si="4"/>
        <v>5950.499999999782</v>
      </c>
      <c r="G31" s="31">
        <f t="shared" si="4"/>
        <v>121900.14000000016</v>
      </c>
      <c r="H31" s="31">
        <f t="shared" si="4"/>
        <v>31924.899999999958</v>
      </c>
      <c r="I31" s="31">
        <f t="shared" si="4"/>
        <v>-540046.3500000003</v>
      </c>
      <c r="J31" s="31">
        <f t="shared" si="4"/>
        <v>-380091.27000000025</v>
      </c>
      <c r="K31" s="31">
        <f t="shared" si="4"/>
        <v>265734.90000000026</v>
      </c>
      <c r="L31" s="31">
        <f t="shared" si="4"/>
        <v>396883.96000000014</v>
      </c>
      <c r="M31" s="31">
        <f t="shared" si="4"/>
        <v>6296.940000000068</v>
      </c>
      <c r="N31" s="31">
        <f t="shared" si="4"/>
        <v>-13487.499999999982</v>
      </c>
      <c r="O31" s="31">
        <f t="shared" si="4"/>
        <v>-827203.9300000009</v>
      </c>
    </row>
    <row r="32" spans="1:15" ht="18.75" customHeight="1">
      <c r="A32" s="30" t="s">
        <v>50</v>
      </c>
      <c r="B32" s="37">
        <v>-1664647.5999999999</v>
      </c>
      <c r="C32" s="37">
        <v>-1709496.7999999996</v>
      </c>
      <c r="D32" s="37">
        <v>-1381930.0000000002</v>
      </c>
      <c r="E32" s="37">
        <v>-297184.8</v>
      </c>
      <c r="F32" s="37">
        <v>-1018019.2000000001</v>
      </c>
      <c r="G32" s="37">
        <v>-1425705.6</v>
      </c>
      <c r="H32" s="37">
        <v>-258579.2</v>
      </c>
      <c r="I32" s="37">
        <v>-1806046.0000000002</v>
      </c>
      <c r="J32" s="37">
        <v>-1293705.6</v>
      </c>
      <c r="K32" s="37">
        <v>-1138781.5999999996</v>
      </c>
      <c r="L32" s="37">
        <v>-905533.2000000001</v>
      </c>
      <c r="M32" s="37">
        <v>-644551.6</v>
      </c>
      <c r="N32" s="37">
        <v>-510897.19999999995</v>
      </c>
      <c r="O32" s="37">
        <f>+O33</f>
        <v>-14055078.399999999</v>
      </c>
    </row>
    <row r="33" spans="1:26" ht="18.75" customHeight="1">
      <c r="A33" s="33" t="s">
        <v>51</v>
      </c>
      <c r="B33" s="34">
        <v>-1664647.5999999999</v>
      </c>
      <c r="C33" s="34">
        <v>-1709496.7999999996</v>
      </c>
      <c r="D33" s="34">
        <v>-1381930.0000000002</v>
      </c>
      <c r="E33" s="34">
        <v>-297184.8</v>
      </c>
      <c r="F33" s="34">
        <v>-1018019.2000000001</v>
      </c>
      <c r="G33" s="34">
        <v>-1425705.6</v>
      </c>
      <c r="H33" s="34">
        <v>-258579.2</v>
      </c>
      <c r="I33" s="34">
        <v>-1806046.0000000002</v>
      </c>
      <c r="J33" s="34">
        <v>-1293705.6</v>
      </c>
      <c r="K33" s="34">
        <v>-1138781.5999999996</v>
      </c>
      <c r="L33" s="34">
        <v>-905533.2000000001</v>
      </c>
      <c r="M33" s="34">
        <v>-644551.6</v>
      </c>
      <c r="N33" s="34">
        <v>-510897.19999999995</v>
      </c>
      <c r="O33" s="38">
        <f aca="true" t="shared" si="5" ref="O33:O55">SUM(B33:N33)</f>
        <v>-14055078.399999999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30" t="s">
        <v>52</v>
      </c>
      <c r="B34" s="37">
        <f>SUM(B35:B45)</f>
        <v>-195772.12000000005</v>
      </c>
      <c r="C34" s="37">
        <f aca="true" t="shared" si="6" ref="C34:O34">SUM(C35:C45)</f>
        <v>-148590.45</v>
      </c>
      <c r="D34" s="37">
        <f t="shared" si="6"/>
        <v>-168913.15000000002</v>
      </c>
      <c r="E34" s="37">
        <f t="shared" si="6"/>
        <v>-48310.090000000004</v>
      </c>
      <c r="F34" s="37">
        <f t="shared" si="6"/>
        <v>-189656.72000000003</v>
      </c>
      <c r="G34" s="37">
        <f t="shared" si="6"/>
        <v>-204980.77999999997</v>
      </c>
      <c r="H34" s="37">
        <f t="shared" si="6"/>
        <v>-33010.18</v>
      </c>
      <c r="I34" s="37">
        <f t="shared" si="6"/>
        <v>-150935.00999999995</v>
      </c>
      <c r="J34" s="37">
        <f t="shared" si="6"/>
        <v>-126395.65000000004</v>
      </c>
      <c r="K34" s="37">
        <f t="shared" si="6"/>
        <v>-167948.12999999998</v>
      </c>
      <c r="L34" s="37">
        <f t="shared" si="6"/>
        <v>-154519.06000000003</v>
      </c>
      <c r="M34" s="37">
        <f t="shared" si="6"/>
        <v>-90760.06999999998</v>
      </c>
      <c r="N34" s="37">
        <f t="shared" si="6"/>
        <v>-40488.560000000005</v>
      </c>
      <c r="O34" s="37">
        <f t="shared" si="6"/>
        <v>-1720279.97</v>
      </c>
    </row>
    <row r="35" spans="1:26" ht="18.75" customHeight="1">
      <c r="A35" s="33" t="s">
        <v>53</v>
      </c>
      <c r="B35" s="39">
        <v>-198</v>
      </c>
      <c r="C35" s="39">
        <v>-2464</v>
      </c>
      <c r="D35" s="39">
        <v>-38533.67</v>
      </c>
      <c r="E35" s="39">
        <v>-9283.13</v>
      </c>
      <c r="F35" s="39">
        <v>-58944.060000000005</v>
      </c>
      <c r="G35" s="39">
        <v>-20508.28</v>
      </c>
      <c r="H35" s="39">
        <v>-198</v>
      </c>
      <c r="I35" s="39">
        <v>-9900</v>
      </c>
      <c r="J35" s="39">
        <v>0</v>
      </c>
      <c r="K35" s="39">
        <v>-396</v>
      </c>
      <c r="L35" s="39">
        <v>-396</v>
      </c>
      <c r="M35" s="39">
        <v>-7302.67</v>
      </c>
      <c r="N35" s="39">
        <v>-5627.82</v>
      </c>
      <c r="O35" s="39">
        <f t="shared" si="5"/>
        <v>-153751.63000000003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33" t="s">
        <v>54</v>
      </c>
      <c r="B36" s="39">
        <v>-396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-1108.8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f t="shared" si="5"/>
        <v>-1504.8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33" t="s">
        <v>55</v>
      </c>
      <c r="B37" s="39">
        <v>0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f t="shared" si="5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33" t="s">
        <v>56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40">
        <f t="shared" si="5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33" t="s">
        <v>57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f t="shared" si="5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6" t="s">
        <v>58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f t="shared" si="5"/>
        <v>0</v>
      </c>
      <c r="P40"/>
      <c r="Q40" s="41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8.75" customHeight="1">
      <c r="A41" s="16" t="s">
        <v>59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f t="shared" si="5"/>
        <v>0</v>
      </c>
      <c r="P41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8.75" customHeight="1">
      <c r="A42" s="16" t="s">
        <v>60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f t="shared" si="5"/>
        <v>0</v>
      </c>
      <c r="P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ht="18.75" customHeight="1">
      <c r="A43" s="16" t="s">
        <v>61</v>
      </c>
      <c r="B43" s="39">
        <v>-195178.12000000005</v>
      </c>
      <c r="C43" s="39">
        <v>-146126.45</v>
      </c>
      <c r="D43" s="39">
        <v>-130379.48000000004</v>
      </c>
      <c r="E43" s="39">
        <v>-39026.96000000001</v>
      </c>
      <c r="F43" s="39">
        <v>-130712.66000000002</v>
      </c>
      <c r="G43" s="39">
        <v>-184472.49999999997</v>
      </c>
      <c r="H43" s="39">
        <v>-32812.18</v>
      </c>
      <c r="I43" s="39">
        <v>-139926.20999999996</v>
      </c>
      <c r="J43" s="39">
        <v>-126395.65000000004</v>
      </c>
      <c r="K43" s="39">
        <v>-167552.12999999998</v>
      </c>
      <c r="L43" s="39">
        <v>-154123.06000000003</v>
      </c>
      <c r="M43" s="39">
        <v>-83457.39999999998</v>
      </c>
      <c r="N43" s="39">
        <v>-43054.26</v>
      </c>
      <c r="O43" s="39">
        <f>SUM(B43:N43)</f>
        <v>-1573217.06</v>
      </c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18.75" customHeight="1">
      <c r="A44" s="16" t="s">
        <v>62</v>
      </c>
      <c r="B44" s="43">
        <v>0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13125.98</v>
      </c>
      <c r="O44" s="39">
        <f t="shared" si="5"/>
        <v>13125.98</v>
      </c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8.75" customHeight="1">
      <c r="A45" s="16" t="s">
        <v>63</v>
      </c>
      <c r="B45" s="43">
        <v>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-4932.46</v>
      </c>
      <c r="O45" s="39">
        <f t="shared" si="5"/>
        <v>-4932.46</v>
      </c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18.75" customHeight="1">
      <c r="A46" s="16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8.75" customHeight="1">
      <c r="A47" s="30" t="s">
        <v>64</v>
      </c>
      <c r="B47" s="44">
        <v>1719016.27</v>
      </c>
      <c r="C47" s="44">
        <v>1563790.82</v>
      </c>
      <c r="D47" s="44">
        <v>1056366.8</v>
      </c>
      <c r="E47" s="44">
        <v>343893.13</v>
      </c>
      <c r="F47" s="44">
        <v>1153794.44</v>
      </c>
      <c r="G47" s="44">
        <v>1632429.5500000003</v>
      </c>
      <c r="H47" s="44">
        <v>302314.89999999997</v>
      </c>
      <c r="I47" s="44">
        <v>1324949.67</v>
      </c>
      <c r="J47" s="44">
        <v>1026025.84</v>
      </c>
      <c r="K47" s="44">
        <v>1452194.5199999998</v>
      </c>
      <c r="L47" s="44">
        <v>1389403.1500000001</v>
      </c>
      <c r="M47" s="44">
        <v>698526.12</v>
      </c>
      <c r="N47" s="44">
        <v>534081.28</v>
      </c>
      <c r="O47" s="39">
        <f t="shared" si="5"/>
        <v>14196786.489999998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30" t="s">
        <v>65</v>
      </c>
      <c r="B48" s="44">
        <v>130803.41</v>
      </c>
      <c r="C48" s="44">
        <v>34367.93</v>
      </c>
      <c r="D48" s="44">
        <v>28395.519999999997</v>
      </c>
      <c r="E48" s="44">
        <v>15940.98</v>
      </c>
      <c r="F48" s="44">
        <v>59831.979999999996</v>
      </c>
      <c r="G48" s="44">
        <v>120156.97</v>
      </c>
      <c r="H48" s="44">
        <v>21199.379999999997</v>
      </c>
      <c r="I48" s="44">
        <v>91984.98999999999</v>
      </c>
      <c r="J48" s="44">
        <v>13984.140000000003</v>
      </c>
      <c r="K48" s="44">
        <v>120270.11000000002</v>
      </c>
      <c r="L48" s="44">
        <v>67533.07</v>
      </c>
      <c r="M48" s="44">
        <v>43082.49</v>
      </c>
      <c r="N48" s="44">
        <v>3816.98</v>
      </c>
      <c r="O48" s="39">
        <f>SUM(B48:N48)</f>
        <v>751367.95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30" t="s">
        <v>66</v>
      </c>
      <c r="B49" s="44">
        <f>B50+B51</f>
        <v>0</v>
      </c>
      <c r="C49" s="44">
        <f aca="true" t="shared" si="7" ref="C49:O49">C50+C51</f>
        <v>0</v>
      </c>
      <c r="D49" s="44">
        <f t="shared" si="7"/>
        <v>0</v>
      </c>
      <c r="E49" s="44">
        <f t="shared" si="7"/>
        <v>0</v>
      </c>
      <c r="F49" s="44">
        <f t="shared" si="7"/>
        <v>0</v>
      </c>
      <c r="G49" s="44">
        <f t="shared" si="7"/>
        <v>0</v>
      </c>
      <c r="H49" s="44">
        <f t="shared" si="7"/>
        <v>0</v>
      </c>
      <c r="I49" s="44">
        <f t="shared" si="7"/>
        <v>0</v>
      </c>
      <c r="J49" s="44">
        <f t="shared" si="7"/>
        <v>0</v>
      </c>
      <c r="K49" s="44">
        <f t="shared" si="7"/>
        <v>0</v>
      </c>
      <c r="L49" s="44">
        <f t="shared" si="7"/>
        <v>0</v>
      </c>
      <c r="M49" s="44">
        <f t="shared" si="7"/>
        <v>0</v>
      </c>
      <c r="N49" s="44">
        <f t="shared" si="7"/>
        <v>0</v>
      </c>
      <c r="O49" s="44">
        <f t="shared" si="7"/>
        <v>0</v>
      </c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18.75" customHeight="1">
      <c r="A50" s="33" t="s">
        <v>67</v>
      </c>
      <c r="B50" s="44">
        <f>SUM('[1]01:31'!B50)</f>
        <v>-2638848.75</v>
      </c>
      <c r="C50" s="44">
        <f>SUM('[1]01:31'!C50)</f>
        <v>-2513259.2900000005</v>
      </c>
      <c r="D50" s="44">
        <f>SUM('[1]01:31'!D50)</f>
        <v>-1864379.2</v>
      </c>
      <c r="E50" s="44">
        <f>SUM('[1]01:31'!E50)</f>
        <v>-793493.78</v>
      </c>
      <c r="F50" s="44">
        <f>SUM('[1]01:31'!F50)</f>
        <v>-2335662.66</v>
      </c>
      <c r="G50" s="44">
        <f>SUM('[1]01:31'!G50)</f>
        <v>-3545529.53</v>
      </c>
      <c r="H50" s="44">
        <f>SUM('[1]01:31'!H50)</f>
        <v>-656529.1</v>
      </c>
      <c r="I50" s="44">
        <f>SUM('[1]01:31'!I50)</f>
        <v>-2574114.8800000004</v>
      </c>
      <c r="J50" s="44">
        <f>SUM('[1]01:31'!J50)</f>
        <v>-2010204.08</v>
      </c>
      <c r="K50" s="44">
        <f>SUM('[1]01:31'!K50)</f>
        <v>-2145445.1799999997</v>
      </c>
      <c r="L50" s="44">
        <f>SUM('[1]01:31'!L50)</f>
        <v>-1943096.3499999999</v>
      </c>
      <c r="M50" s="44">
        <f>SUM('[1]01:31'!M50)</f>
        <v>-814249.8</v>
      </c>
      <c r="N50" s="44">
        <f>SUM('[1]01:31'!N50)</f>
        <v>-354651.06</v>
      </c>
      <c r="O50" s="39">
        <f t="shared" si="5"/>
        <v>-24189463.660000004</v>
      </c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8.75" customHeight="1">
      <c r="A51" s="33" t="s">
        <v>68</v>
      </c>
      <c r="B51" s="44">
        <f>SUM('[1]01:31'!B51)</f>
        <v>2638848.75</v>
      </c>
      <c r="C51" s="44">
        <f>SUM('[1]01:31'!C51)</f>
        <v>2513259.2900000005</v>
      </c>
      <c r="D51" s="44">
        <f>SUM('[1]01:31'!D51)</f>
        <v>1864379.2</v>
      </c>
      <c r="E51" s="44">
        <f>SUM('[1]01:31'!E51)</f>
        <v>793493.78</v>
      </c>
      <c r="F51" s="44">
        <f>SUM('[1]01:31'!F51)</f>
        <v>2335662.66</v>
      </c>
      <c r="G51" s="44">
        <f>SUM('[1]01:31'!G51)</f>
        <v>3545529.53</v>
      </c>
      <c r="H51" s="44">
        <f>SUM('[1]01:31'!H51)</f>
        <v>656529.1</v>
      </c>
      <c r="I51" s="44">
        <f>SUM('[1]01:31'!I51)</f>
        <v>2574114.8800000004</v>
      </c>
      <c r="J51" s="44">
        <f>SUM('[1]01:31'!J51)</f>
        <v>2010204.08</v>
      </c>
      <c r="K51" s="44">
        <f>SUM('[1]01:31'!K51)</f>
        <v>2145445.1799999997</v>
      </c>
      <c r="L51" s="44">
        <f>SUM('[1]01:31'!L51)</f>
        <v>1943096.3499999999</v>
      </c>
      <c r="M51" s="44">
        <f>SUM('[1]01:31'!M51)</f>
        <v>814249.8</v>
      </c>
      <c r="N51" s="44">
        <f>SUM('[1]01:31'!N51)</f>
        <v>354651.06</v>
      </c>
      <c r="O51" s="39">
        <f t="shared" si="5"/>
        <v>24189463.660000004</v>
      </c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8.75" customHeight="1">
      <c r="A52" s="16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42"/>
      <c r="Q52" s="42"/>
      <c r="R52" s="42"/>
      <c r="S52" s="42"/>
      <c r="T52" s="42"/>
      <c r="U52" s="45"/>
      <c r="V52" s="46"/>
      <c r="W52" s="42"/>
      <c r="X52" s="42"/>
      <c r="Y52" s="42"/>
      <c r="Z52" s="42"/>
    </row>
    <row r="53" spans="1:26" ht="18.75" customHeight="1">
      <c r="A53" s="20" t="s">
        <v>69</v>
      </c>
      <c r="B53" s="47">
        <f>+B20+B31</f>
        <v>39464096.28000001</v>
      </c>
      <c r="C53" s="47">
        <f aca="true" t="shared" si="8" ref="C53:N53">+C20+C31</f>
        <v>28765209.28</v>
      </c>
      <c r="D53" s="47">
        <f t="shared" si="8"/>
        <v>25555234.54</v>
      </c>
      <c r="E53" s="47">
        <f t="shared" si="8"/>
        <v>7816170.739999997</v>
      </c>
      <c r="F53" s="47">
        <f t="shared" si="8"/>
        <v>26178224</v>
      </c>
      <c r="G53" s="47">
        <f t="shared" si="8"/>
        <v>37513711.83000001</v>
      </c>
      <c r="H53" s="47">
        <f t="shared" si="8"/>
        <v>6645166.9</v>
      </c>
      <c r="I53" s="47">
        <f t="shared" si="8"/>
        <v>28411681.34</v>
      </c>
      <c r="J53" s="47">
        <f t="shared" si="8"/>
        <v>24958257.130000003</v>
      </c>
      <c r="K53" s="47">
        <f t="shared" si="8"/>
        <v>33633694.37</v>
      </c>
      <c r="L53" s="47">
        <f t="shared" si="8"/>
        <v>31391247.35</v>
      </c>
      <c r="M53" s="47">
        <f t="shared" si="8"/>
        <v>17224487.580000002</v>
      </c>
      <c r="N53" s="47">
        <f t="shared" si="8"/>
        <v>8750617.87</v>
      </c>
      <c r="O53" s="47">
        <f>SUM(B53:N53)</f>
        <v>316307799.21000004</v>
      </c>
      <c r="P53"/>
      <c r="Q53" s="48"/>
      <c r="R53"/>
      <c r="S53"/>
      <c r="T53"/>
      <c r="U53" s="48"/>
      <c r="V53"/>
      <c r="W53"/>
      <c r="X53"/>
      <c r="Y53"/>
      <c r="Z53"/>
    </row>
    <row r="54" spans="1:21" ht="18.75" customHeight="1">
      <c r="A54" s="49" t="s">
        <v>70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4">
        <f t="shared" si="5"/>
        <v>0</v>
      </c>
      <c r="P54"/>
      <c r="Q54" s="48"/>
      <c r="R54"/>
      <c r="S54"/>
      <c r="U54" s="50"/>
    </row>
    <row r="55" spans="1:19" ht="18.75" customHeight="1">
      <c r="A55" s="49" t="s">
        <v>71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4">
        <f t="shared" si="5"/>
        <v>0</v>
      </c>
      <c r="P55"/>
      <c r="Q55"/>
      <c r="R55"/>
      <c r="S55"/>
    </row>
    <row r="56" spans="1:19" ht="15.75">
      <c r="A56" s="51"/>
      <c r="B56" s="52"/>
      <c r="C56" s="52"/>
      <c r="D56" s="53"/>
      <c r="E56" s="53"/>
      <c r="F56" s="53"/>
      <c r="G56" s="53"/>
      <c r="H56" s="53"/>
      <c r="I56" s="52"/>
      <c r="J56" s="53"/>
      <c r="K56" s="53"/>
      <c r="L56" s="53"/>
      <c r="M56" s="53"/>
      <c r="N56" s="53"/>
      <c r="O56" s="54"/>
      <c r="P56" s="50"/>
      <c r="Q56"/>
      <c r="R56" s="48"/>
      <c r="S56"/>
    </row>
    <row r="57" spans="1:19" ht="12.75" customHeight="1">
      <c r="A57" s="55"/>
      <c r="B57" s="56"/>
      <c r="C57" s="56"/>
      <c r="D57" s="57"/>
      <c r="E57" s="57"/>
      <c r="F57" s="57"/>
      <c r="G57" s="57"/>
      <c r="H57" s="57"/>
      <c r="I57" s="56"/>
      <c r="J57" s="57"/>
      <c r="K57" s="57"/>
      <c r="L57" s="57"/>
      <c r="M57" s="57"/>
      <c r="N57" s="57"/>
      <c r="O57" s="58"/>
      <c r="P57" s="42"/>
      <c r="Q57" s="42"/>
      <c r="R57" s="45"/>
      <c r="S57" s="42"/>
    </row>
    <row r="58" spans="1:17" ht="1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42"/>
      <c r="Q58" s="42"/>
    </row>
    <row r="59" spans="1:17" ht="18.75" customHeight="1">
      <c r="A59" s="20" t="s">
        <v>72</v>
      </c>
      <c r="B59" s="61">
        <f aca="true" t="shared" si="9" ref="B59:O59">SUM(B60:B70)</f>
        <v>39464096.269999996</v>
      </c>
      <c r="C59" s="61">
        <f t="shared" si="9"/>
        <v>28765209.28</v>
      </c>
      <c r="D59" s="61">
        <f t="shared" si="9"/>
        <v>25555234.56</v>
      </c>
      <c r="E59" s="61">
        <f t="shared" si="9"/>
        <v>7816170.740000002</v>
      </c>
      <c r="F59" s="61">
        <f t="shared" si="9"/>
        <v>26178223.999999996</v>
      </c>
      <c r="G59" s="61">
        <f t="shared" si="9"/>
        <v>37513711.82000001</v>
      </c>
      <c r="H59" s="61">
        <f t="shared" si="9"/>
        <v>6645166.92</v>
      </c>
      <c r="I59" s="61">
        <f t="shared" si="9"/>
        <v>28411681.340000004</v>
      </c>
      <c r="J59" s="61">
        <f t="shared" si="9"/>
        <v>24958257.12</v>
      </c>
      <c r="K59" s="61">
        <f t="shared" si="9"/>
        <v>33633694.39</v>
      </c>
      <c r="L59" s="61">
        <f t="shared" si="9"/>
        <v>31391247.369999997</v>
      </c>
      <c r="M59" s="61">
        <f t="shared" si="9"/>
        <v>17224487.560000006</v>
      </c>
      <c r="N59" s="61">
        <f t="shared" si="9"/>
        <v>8750617.84</v>
      </c>
      <c r="O59" s="47">
        <f t="shared" si="9"/>
        <v>316307799.21000004</v>
      </c>
      <c r="Q59"/>
    </row>
    <row r="60" spans="1:18" ht="18.75" customHeight="1">
      <c r="A60" s="30" t="s">
        <v>73</v>
      </c>
      <c r="B60" s="61">
        <f>SUM('[1]01:31'!B60)</f>
        <v>32535153.749999996</v>
      </c>
      <c r="C60" s="61">
        <f>SUM('[1]01:31'!C60)</f>
        <v>20932480.8</v>
      </c>
      <c r="D60" s="62">
        <f>SUM('[1]01:31'!D60)</f>
        <v>0</v>
      </c>
      <c r="E60" s="62">
        <f>SUM('[1]01:31'!E60)</f>
        <v>0</v>
      </c>
      <c r="F60" s="62">
        <f>SUM('[1]01:31'!F60)</f>
        <v>0</v>
      </c>
      <c r="G60" s="62">
        <f>SUM('[1]01:31'!G60)</f>
        <v>0</v>
      </c>
      <c r="H60" s="62">
        <f>SUM('[1]01:31'!H60)</f>
        <v>0</v>
      </c>
      <c r="I60" s="62">
        <f>SUM('[1]01:31'!I60)</f>
        <v>0</v>
      </c>
      <c r="J60" s="62">
        <f>SUM('[1]01:31'!J60)</f>
        <v>0</v>
      </c>
      <c r="K60" s="62">
        <f>SUM('[1]01:31'!K60)</f>
        <v>0</v>
      </c>
      <c r="L60" s="62">
        <f>SUM('[1]01:31'!L60)</f>
        <v>0</v>
      </c>
      <c r="M60" s="62">
        <f>SUM('[1]01:31'!M60)</f>
        <v>0</v>
      </c>
      <c r="N60" s="62">
        <f>SUM('[1]01:31'!N60)</f>
        <v>0</v>
      </c>
      <c r="O60" s="47">
        <f>SUM(B60:N60)</f>
        <v>53467634.55</v>
      </c>
      <c r="P60"/>
      <c r="Q60"/>
      <c r="R60" s="48"/>
    </row>
    <row r="61" spans="1:16" ht="18.75" customHeight="1">
      <c r="A61" s="30" t="s">
        <v>74</v>
      </c>
      <c r="B61" s="61">
        <f>SUM('[1]01:31'!B61)</f>
        <v>6928942.520000001</v>
      </c>
      <c r="C61" s="61">
        <f>SUM('[1]01:31'!C61)</f>
        <v>7832728.4799999995</v>
      </c>
      <c r="D61" s="62">
        <f>SUM('[1]01:31'!D61)</f>
        <v>0</v>
      </c>
      <c r="E61" s="62">
        <f>SUM('[1]01:31'!E61)</f>
        <v>0</v>
      </c>
      <c r="F61" s="62">
        <f>SUM('[1]01:31'!F61)</f>
        <v>0</v>
      </c>
      <c r="G61" s="62">
        <f>SUM('[1]01:31'!G61)</f>
        <v>0</v>
      </c>
      <c r="H61" s="62">
        <f>SUM('[1]01:31'!H61)</f>
        <v>0</v>
      </c>
      <c r="I61" s="62">
        <f>SUM('[1]01:31'!I61)</f>
        <v>0</v>
      </c>
      <c r="J61" s="62">
        <f>SUM('[1]01:31'!J61)</f>
        <v>0</v>
      </c>
      <c r="K61" s="62">
        <f>SUM('[1]01:31'!K61)</f>
        <v>0</v>
      </c>
      <c r="L61" s="62">
        <f>SUM('[1]01:31'!L61)</f>
        <v>0</v>
      </c>
      <c r="M61" s="62">
        <f>SUM('[1]01:31'!M61)</f>
        <v>0</v>
      </c>
      <c r="N61" s="62">
        <f>SUM('[1]01:31'!N61)</f>
        <v>0</v>
      </c>
      <c r="O61" s="47">
        <f aca="true" t="shared" si="10" ref="O61:O70">SUM(B61:N61)</f>
        <v>14761671</v>
      </c>
      <c r="P61"/>
    </row>
    <row r="62" spans="1:17" ht="18.75" customHeight="1">
      <c r="A62" s="30" t="s">
        <v>75</v>
      </c>
      <c r="B62" s="62">
        <f>SUM('[1]01:31'!B62)</f>
        <v>0</v>
      </c>
      <c r="C62" s="62">
        <f>SUM('[1]01:31'!C62)</f>
        <v>0</v>
      </c>
      <c r="D62" s="37">
        <f>SUM('[1]01:31'!D62)</f>
        <v>25555234.56</v>
      </c>
      <c r="E62" s="62">
        <f>SUM('[1]01:31'!E62)</f>
        <v>0</v>
      </c>
      <c r="F62" s="62">
        <f>SUM('[1]01:31'!F62)</f>
        <v>0</v>
      </c>
      <c r="G62" s="62">
        <f>SUM('[1]01:31'!G62)</f>
        <v>0</v>
      </c>
      <c r="H62" s="61">
        <f>SUM('[1]01:31'!H62)</f>
        <v>6645166.92</v>
      </c>
      <c r="I62" s="62">
        <f>SUM('[1]01:31'!I62)</f>
        <v>0</v>
      </c>
      <c r="J62" s="62">
        <f>SUM('[1]01:31'!J62)</f>
        <v>0</v>
      </c>
      <c r="K62" s="62">
        <f>SUM('[1]01:31'!K62)</f>
        <v>0</v>
      </c>
      <c r="L62" s="62">
        <f>SUM('[1]01:31'!L62)</f>
        <v>0</v>
      </c>
      <c r="M62" s="62">
        <f>SUM('[1]01:31'!M62)</f>
        <v>0</v>
      </c>
      <c r="N62" s="62">
        <f>SUM('[1]01:31'!N62)</f>
        <v>0</v>
      </c>
      <c r="O62" s="37">
        <f t="shared" si="10"/>
        <v>32200401.479999997</v>
      </c>
      <c r="P62" s="19"/>
      <c r="Q62"/>
    </row>
    <row r="63" spans="1:18" ht="18.75" customHeight="1">
      <c r="A63" s="30" t="s">
        <v>76</v>
      </c>
      <c r="B63" s="62">
        <f>SUM('[1]01:31'!B63)</f>
        <v>0</v>
      </c>
      <c r="C63" s="62">
        <f>SUM('[1]01:31'!C63)</f>
        <v>0</v>
      </c>
      <c r="D63" s="62">
        <f>SUM('[1]01:31'!D63)</f>
        <v>0</v>
      </c>
      <c r="E63" s="37">
        <f>SUM('[1]01:31'!E63)</f>
        <v>7816170.740000002</v>
      </c>
      <c r="F63" s="62">
        <f>SUM('[1]01:31'!F63)</f>
        <v>0</v>
      </c>
      <c r="G63" s="62">
        <f>SUM('[1]01:31'!G63)</f>
        <v>0</v>
      </c>
      <c r="H63" s="62">
        <f>SUM('[1]01:31'!H63)</f>
        <v>0</v>
      </c>
      <c r="I63" s="62">
        <f>SUM('[1]01:31'!I63)</f>
        <v>0</v>
      </c>
      <c r="J63" s="62">
        <f>SUM('[1]01:31'!J63)</f>
        <v>0</v>
      </c>
      <c r="K63" s="62">
        <f>SUM('[1]01:31'!K63)</f>
        <v>0</v>
      </c>
      <c r="L63" s="62">
        <f>SUM('[1]01:31'!L63)</f>
        <v>0</v>
      </c>
      <c r="M63" s="62">
        <f>SUM('[1]01:31'!M63)</f>
        <v>0</v>
      </c>
      <c r="N63" s="62">
        <f>SUM('[1]01:31'!N63)</f>
        <v>0</v>
      </c>
      <c r="O63" s="47">
        <f t="shared" si="10"/>
        <v>7816170.740000002</v>
      </c>
      <c r="R63"/>
    </row>
    <row r="64" spans="1:19" ht="18.75" customHeight="1">
      <c r="A64" s="30" t="s">
        <v>77</v>
      </c>
      <c r="B64" s="62">
        <f>SUM('[1]01:31'!B64)</f>
        <v>0</v>
      </c>
      <c r="C64" s="62">
        <f>SUM('[1]01:31'!C64)</f>
        <v>0</v>
      </c>
      <c r="D64" s="62">
        <f>SUM('[1]01:31'!D64)</f>
        <v>0</v>
      </c>
      <c r="E64" s="62">
        <f>SUM('[1]01:31'!E64)</f>
        <v>0</v>
      </c>
      <c r="F64" s="37">
        <f>SUM('[1]01:31'!F64)</f>
        <v>26178223.999999996</v>
      </c>
      <c r="G64" s="62">
        <f>SUM('[1]01:31'!G64)</f>
        <v>0</v>
      </c>
      <c r="H64" s="62">
        <f>SUM('[1]01:31'!H64)</f>
        <v>0</v>
      </c>
      <c r="I64" s="62">
        <f>SUM('[1]01:31'!I64)</f>
        <v>0</v>
      </c>
      <c r="J64" s="62">
        <f>SUM('[1]01:31'!J64)</f>
        <v>0</v>
      </c>
      <c r="K64" s="62">
        <f>SUM('[1]01:31'!K64)</f>
        <v>0</v>
      </c>
      <c r="L64" s="62">
        <f>SUM('[1]01:31'!L64)</f>
        <v>0</v>
      </c>
      <c r="M64" s="62">
        <f>SUM('[1]01:31'!M64)</f>
        <v>0</v>
      </c>
      <c r="N64" s="62">
        <f>SUM('[1]01:31'!N64)</f>
        <v>0</v>
      </c>
      <c r="O64" s="37">
        <f t="shared" si="10"/>
        <v>26178223.999999996</v>
      </c>
      <c r="S64"/>
    </row>
    <row r="65" spans="1:20" ht="18.75" customHeight="1">
      <c r="A65" s="30" t="s">
        <v>78</v>
      </c>
      <c r="B65" s="62">
        <f>SUM('[1]01:31'!B65)</f>
        <v>0</v>
      </c>
      <c r="C65" s="62">
        <f>SUM('[1]01:31'!C65)</f>
        <v>0</v>
      </c>
      <c r="D65" s="62">
        <f>SUM('[1]01:31'!D65)</f>
        <v>0</v>
      </c>
      <c r="E65" s="62">
        <f>SUM('[1]01:31'!E65)</f>
        <v>0</v>
      </c>
      <c r="F65" s="62">
        <f>SUM('[1]01:31'!F65)</f>
        <v>0</v>
      </c>
      <c r="G65" s="61">
        <f>SUM('[1]01:31'!G65)</f>
        <v>37513711.82000001</v>
      </c>
      <c r="H65" s="62">
        <f>SUM('[1]01:31'!H65)</f>
        <v>0</v>
      </c>
      <c r="I65" s="62">
        <f>SUM('[1]01:31'!I65)</f>
        <v>0</v>
      </c>
      <c r="J65" s="62">
        <f>SUM('[1]01:31'!J65)</f>
        <v>0</v>
      </c>
      <c r="K65" s="62">
        <f>SUM('[1]01:31'!K65)</f>
        <v>0</v>
      </c>
      <c r="L65" s="62">
        <f>SUM('[1]01:31'!L65)</f>
        <v>0</v>
      </c>
      <c r="M65" s="62">
        <f>SUM('[1]01:31'!M65)</f>
        <v>0</v>
      </c>
      <c r="N65" s="62">
        <f>SUM('[1]01:31'!N65)</f>
        <v>0</v>
      </c>
      <c r="O65" s="47">
        <f t="shared" si="10"/>
        <v>37513711.82000001</v>
      </c>
      <c r="T65"/>
    </row>
    <row r="66" spans="1:21" ht="18.75" customHeight="1">
      <c r="A66" s="30" t="s">
        <v>79</v>
      </c>
      <c r="B66" s="62">
        <f>SUM('[1]01:31'!B66)</f>
        <v>0</v>
      </c>
      <c r="C66" s="62">
        <f>SUM('[1]01:31'!C66)</f>
        <v>0</v>
      </c>
      <c r="D66" s="62">
        <f>SUM('[1]01:31'!D66)</f>
        <v>0</v>
      </c>
      <c r="E66" s="62">
        <f>SUM('[1]01:31'!E66)</f>
        <v>0</v>
      </c>
      <c r="F66" s="62">
        <f>SUM('[1]01:31'!F66)</f>
        <v>0</v>
      </c>
      <c r="G66" s="62">
        <f>SUM('[1]01:31'!G66)</f>
        <v>0</v>
      </c>
      <c r="H66" s="62">
        <f>SUM('[1]01:31'!H66)</f>
        <v>0</v>
      </c>
      <c r="I66" s="61">
        <f>SUM('[1]01:31'!I66)</f>
        <v>28411681.340000004</v>
      </c>
      <c r="J66" s="62">
        <f>SUM('[1]01:31'!J66)</f>
        <v>0</v>
      </c>
      <c r="K66" s="62">
        <f>SUM('[1]01:31'!K66)</f>
        <v>0</v>
      </c>
      <c r="L66" s="62">
        <f>SUM('[1]01:31'!L66)</f>
        <v>0</v>
      </c>
      <c r="M66" s="62">
        <f>SUM('[1]01:31'!M66)</f>
        <v>0</v>
      </c>
      <c r="N66" s="62">
        <f>SUM('[1]01:31'!N66)</f>
        <v>0</v>
      </c>
      <c r="O66" s="47">
        <f t="shared" si="10"/>
        <v>28411681.340000004</v>
      </c>
      <c r="U66"/>
    </row>
    <row r="67" spans="1:22" ht="18.75" customHeight="1">
      <c r="A67" s="30" t="s">
        <v>80</v>
      </c>
      <c r="B67" s="62">
        <f>SUM('[1]01:31'!B67)</f>
        <v>0</v>
      </c>
      <c r="C67" s="62">
        <f>SUM('[1]01:31'!C67)</f>
        <v>0</v>
      </c>
      <c r="D67" s="62">
        <f>SUM('[1]01:31'!D67)</f>
        <v>0</v>
      </c>
      <c r="E67" s="62">
        <f>SUM('[1]01:31'!E67)</f>
        <v>0</v>
      </c>
      <c r="F67" s="62">
        <f>SUM('[1]01:31'!F67)</f>
        <v>0</v>
      </c>
      <c r="G67" s="62">
        <f>SUM('[1]01:31'!G67)</f>
        <v>0</v>
      </c>
      <c r="H67" s="62">
        <f>SUM('[1]01:31'!H67)</f>
        <v>0</v>
      </c>
      <c r="I67" s="62">
        <f>SUM('[1]01:31'!I67)</f>
        <v>0</v>
      </c>
      <c r="J67" s="37">
        <f>SUM('[1]01:31'!J67)</f>
        <v>24958257.12</v>
      </c>
      <c r="K67" s="62">
        <f>SUM('[1]01:31'!K67)</f>
        <v>0</v>
      </c>
      <c r="L67" s="62">
        <f>SUM('[1]01:31'!L67)</f>
        <v>0</v>
      </c>
      <c r="M67" s="62">
        <f>SUM('[1]01:31'!M67)</f>
        <v>0</v>
      </c>
      <c r="N67" s="62">
        <f>SUM('[1]01:31'!N67)</f>
        <v>0</v>
      </c>
      <c r="O67" s="47">
        <f t="shared" si="10"/>
        <v>24958257.12</v>
      </c>
      <c r="V67"/>
    </row>
    <row r="68" spans="1:23" ht="18.75" customHeight="1">
      <c r="A68" s="30" t="s">
        <v>81</v>
      </c>
      <c r="B68" s="62">
        <f>SUM('[1]01:31'!B68)</f>
        <v>0</v>
      </c>
      <c r="C68" s="62">
        <f>SUM('[1]01:31'!C68)</f>
        <v>0</v>
      </c>
      <c r="D68" s="62">
        <f>SUM('[1]01:31'!D68)</f>
        <v>0</v>
      </c>
      <c r="E68" s="62">
        <f>SUM('[1]01:31'!E68)</f>
        <v>0</v>
      </c>
      <c r="F68" s="62">
        <f>SUM('[1]01:31'!F68)</f>
        <v>0</v>
      </c>
      <c r="G68" s="62">
        <f>SUM('[1]01:31'!G68)</f>
        <v>0</v>
      </c>
      <c r="H68" s="62">
        <f>SUM('[1]01:31'!H68)</f>
        <v>0</v>
      </c>
      <c r="I68" s="62">
        <f>SUM('[1]01:31'!I68)</f>
        <v>0</v>
      </c>
      <c r="J68" s="62">
        <f>SUM('[1]01:31'!J68)</f>
        <v>0</v>
      </c>
      <c r="K68" s="37">
        <f>SUM('[1]01:31'!K68)</f>
        <v>33633694.39</v>
      </c>
      <c r="L68" s="37">
        <f>SUM('[1]01:31'!L68)</f>
        <v>31391247.369999997</v>
      </c>
      <c r="M68" s="62">
        <f>SUM('[1]01:31'!M68)</f>
        <v>0</v>
      </c>
      <c r="N68" s="62">
        <f>SUM('[1]01:31'!N68)</f>
        <v>0</v>
      </c>
      <c r="O68" s="47">
        <f t="shared" si="10"/>
        <v>65024941.76</v>
      </c>
      <c r="P68"/>
      <c r="W68"/>
    </row>
    <row r="69" spans="1:25" ht="18.75" customHeight="1">
      <c r="A69" s="30" t="s">
        <v>82</v>
      </c>
      <c r="B69" s="62">
        <f>SUM('[1]01:31'!B69)</f>
        <v>0</v>
      </c>
      <c r="C69" s="62">
        <f>SUM('[1]01:31'!C69)</f>
        <v>0</v>
      </c>
      <c r="D69" s="62">
        <f>SUM('[1]01:31'!D69)</f>
        <v>0</v>
      </c>
      <c r="E69" s="62">
        <f>SUM('[1]01:31'!E69)</f>
        <v>0</v>
      </c>
      <c r="F69" s="62">
        <f>SUM('[1]01:31'!F69)</f>
        <v>0</v>
      </c>
      <c r="G69" s="62">
        <f>SUM('[1]01:31'!G69)</f>
        <v>0</v>
      </c>
      <c r="H69" s="62">
        <f>SUM('[1]01:31'!H69)</f>
        <v>0</v>
      </c>
      <c r="I69" s="62">
        <f>SUM('[1]01:31'!I69)</f>
        <v>0</v>
      </c>
      <c r="J69" s="62">
        <f>SUM('[1]01:31'!J69)</f>
        <v>0</v>
      </c>
      <c r="K69" s="62">
        <f>SUM('[1]01:31'!K69)</f>
        <v>0</v>
      </c>
      <c r="L69" s="62">
        <f>SUM('[1]01:31'!L69)</f>
        <v>0</v>
      </c>
      <c r="M69" s="37">
        <f>SUM('[1]01:31'!M69)</f>
        <v>17224487.560000006</v>
      </c>
      <c r="N69" s="62">
        <f>SUM('[1]01:31'!N69)</f>
        <v>0</v>
      </c>
      <c r="O69" s="47">
        <f t="shared" si="10"/>
        <v>17224487.560000006</v>
      </c>
      <c r="R69"/>
      <c r="Y69"/>
    </row>
    <row r="70" spans="1:26" ht="18.75" customHeight="1">
      <c r="A70" s="51" t="s">
        <v>83</v>
      </c>
      <c r="B70" s="63">
        <f>SUM('[1]01:31'!B70)</f>
        <v>0</v>
      </c>
      <c r="C70" s="63">
        <f>SUM('[1]01:31'!C70)</f>
        <v>0</v>
      </c>
      <c r="D70" s="63">
        <f>SUM('[1]01:31'!D70)</f>
        <v>0</v>
      </c>
      <c r="E70" s="63">
        <f>SUM('[1]01:31'!E70)</f>
        <v>0</v>
      </c>
      <c r="F70" s="63">
        <f>SUM('[1]01:31'!F70)</f>
        <v>0</v>
      </c>
      <c r="G70" s="63">
        <f>SUM('[1]01:31'!G70)</f>
        <v>0</v>
      </c>
      <c r="H70" s="63">
        <f>SUM('[1]01:31'!H70)</f>
        <v>0</v>
      </c>
      <c r="I70" s="63">
        <f>SUM('[1]01:31'!I70)</f>
        <v>0</v>
      </c>
      <c r="J70" s="63">
        <f>SUM('[1]01:31'!J70)</f>
        <v>0</v>
      </c>
      <c r="K70" s="63">
        <f>SUM('[1]01:31'!K70)</f>
        <v>0</v>
      </c>
      <c r="L70" s="63">
        <f>SUM('[1]01:31'!L70)</f>
        <v>0</v>
      </c>
      <c r="M70" s="63">
        <f>SUM('[1]01:31'!M70)</f>
        <v>0</v>
      </c>
      <c r="N70" s="64">
        <f>SUM('[1]01:31'!N70)</f>
        <v>8750617.84</v>
      </c>
      <c r="O70" s="65">
        <f t="shared" si="10"/>
        <v>8750617.84</v>
      </c>
      <c r="P70"/>
      <c r="S70"/>
      <c r="Z70"/>
    </row>
    <row r="71" spans="1:12" ht="21" customHeight="1">
      <c r="A71" s="66" t="s">
        <v>84</v>
      </c>
      <c r="B71" s="67"/>
      <c r="C71" s="67"/>
      <c r="D71"/>
      <c r="E71"/>
      <c r="F71"/>
      <c r="G71"/>
      <c r="H71" s="68"/>
      <c r="I71" s="68"/>
      <c r="J71"/>
      <c r="K71"/>
      <c r="L71"/>
    </row>
    <row r="72" spans="1:14" ht="15.75">
      <c r="A72" s="69" t="s">
        <v>85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</row>
    <row r="73" spans="1:14" ht="15.75">
      <c r="A73" s="69" t="s">
        <v>86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</row>
    <row r="74" spans="1:14" ht="15.75">
      <c r="A74" s="69" t="s">
        <v>87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</row>
    <row r="75" spans="1:14" ht="15.75">
      <c r="A75" s="69" t="s">
        <v>88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</row>
    <row r="76" spans="1:14" ht="15.75">
      <c r="A76" s="69" t="s">
        <v>89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</row>
    <row r="77" ht="13.5">
      <c r="N77" s="29"/>
    </row>
    <row r="78" ht="13.5">
      <c r="N78" s="29"/>
    </row>
    <row r="79" ht="13.5">
      <c r="N79" s="29"/>
    </row>
    <row r="80" ht="13.5">
      <c r="N80" s="29"/>
    </row>
    <row r="81" ht="13.5">
      <c r="N81" s="29"/>
    </row>
    <row r="82" ht="13.5">
      <c r="N82" s="29"/>
    </row>
    <row r="83" ht="13.5">
      <c r="N83" s="29"/>
    </row>
    <row r="84" ht="13.5">
      <c r="N84" s="29"/>
    </row>
    <row r="85" ht="13.5">
      <c r="N85" s="29"/>
    </row>
    <row r="86" ht="13.5">
      <c r="N86" s="29"/>
    </row>
    <row r="87" ht="13.5">
      <c r="N87" s="29"/>
    </row>
    <row r="88" ht="13.5">
      <c r="N88" s="29"/>
    </row>
    <row r="89" ht="13.5">
      <c r="N89" s="29"/>
    </row>
  </sheetData>
  <sheetProtection/>
  <mergeCells count="10">
    <mergeCell ref="A73:N73"/>
    <mergeCell ref="A74:N74"/>
    <mergeCell ref="A75:N75"/>
    <mergeCell ref="A76:N76"/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2023-01-17T17:00:06Z</dcterms:created>
  <dcterms:modified xsi:type="dcterms:W3CDTF">2023-01-17T17:02:53Z</dcterms:modified>
  <cp:category/>
  <cp:version/>
  <cp:contentType/>
  <cp:contentStatus/>
</cp:coreProperties>
</file>