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<sst xmlns="http://schemas.openxmlformats.org/spreadsheetml/2006/main" count="82" uniqueCount="81">
  <si>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</si>
  <si>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</si>
  <si>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</si>
  <si>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</si>
  <si>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</si>
  <si>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</si>
  <si>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</si>
  <si>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</si>
  <si>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</si>
  <si>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</si>
  <si>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</si>
  <si>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</si>
  <si>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</si>
  <si>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</si>
  <si>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</si>
  <si>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</si>
  <si>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</si>
  <si>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</si>
  <si>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</si>
  <si>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</si>
  <si>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</si>
  <si>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</si>
  <si>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</si>
  <si>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</si>
  <si>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</si>
  <si>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</si>
  <si>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</si>
  <si>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</si>
  <si>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</si>
  <si>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</si>
  <si>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</si>
  <si>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</si>
  <si>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</si>
  <si>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</si>
  <si>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</si>
  <si>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</si>
  <si>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</si>
  <si>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</si>
  <si>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</si>
  <si>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</si>
  <si>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</si>
  <si>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</si>
  <si>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</si>
  <si>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</si>
  <si>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</si>
  <si>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</si>
  <si>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</si>
  <si>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</si>
  <si>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</si>
  <si>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</si>
  <si>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</si>
  <si>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</si>
  <si>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</si>
  <si>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</si>
  <si>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</si>
  <si>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</si>
  <si>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</si>
  <si>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</si>
  <si>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</si>
  <si>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</si>
  <si>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</si>
  <si>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</si>
  <si>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</si>
  <si>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</si>
  <si>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</si>
  <si>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</si>
  <si>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</si>
  <si>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</si>
  <si>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</si>
  <si>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</si>
  <si>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</si>
  <si>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</si>
  <si>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</si>
  <si>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</si>
  <si>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</si>
  <si>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</si>
  <si>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</si>
  <si>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</si>
  <si>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31/12/22 - VENCIMENTO 06/01/23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</si>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</sst>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88229</v>
      </c>
      <c r="C7" s="46">
        <f aca="true" t="shared" si="0" ref="C7:J7">+C8+C11</f>
        <v>67487</v>
      </c>
      <c r="D7" s="46">
        <f t="shared" si="0"/>
        <v>104403</v>
      </c>
      <c r="E7" s="46">
        <f t="shared" si="0"/>
        <v>47281</v>
      </c>
      <c r="F7" s="46">
        <f t="shared" si="0"/>
        <v>76642</v>
      </c>
      <c r="G7" s="46">
        <f t="shared" si="0"/>
        <v>82176</v>
      </c>
      <c r="H7" s="46">
        <f t="shared" si="0"/>
        <v>94181</v>
      </c>
      <c r="I7" s="46">
        <f t="shared" si="0"/>
        <v>102161</v>
      </c>
      <c r="J7" s="46">
        <f t="shared" si="0"/>
        <v>24117</v>
      </c>
      <c r="K7" s="38">
        <f aca="true" t="shared" si="1" ref="K7:K13">SUM(B7:J7)</f>
        <v>686677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7484</v>
      </c>
      <c r="C8" s="44">
        <f t="shared" si="2"/>
        <v>8060</v>
      </c>
      <c r="D8" s="44">
        <f t="shared" si="2"/>
        <v>9515</v>
      </c>
      <c r="E8" s="44">
        <f t="shared" si="2"/>
        <v>4685</v>
      </c>
      <c r="F8" s="44">
        <f t="shared" si="2"/>
        <v>5763</v>
      </c>
      <c r="G8" s="44">
        <f t="shared" si="2"/>
        <v>4215</v>
      </c>
      <c r="H8" s="44">
        <f t="shared" si="2"/>
        <v>3982</v>
      </c>
      <c r="I8" s="44">
        <f t="shared" si="2"/>
        <v>7558</v>
      </c>
      <c r="J8" s="44">
        <f t="shared" si="2"/>
        <v>836</v>
      </c>
      <c r="K8" s="38">
        <f t="shared" si="1"/>
        <v>52098</v>
      </c>
      <c r="L8"/>
      <c r="M8"/>
      <c r="N8"/>
    </row>
    <row r="9" spans="1:14" ht="16.5" customHeight="1">
      <c r="A9" s="22" t="s">
        <v>32</v>
      </c>
      <c r="B9" s="44">
        <v>7475</v>
      </c>
      <c r="C9" s="44">
        <v>8058</v>
      </c>
      <c r="D9" s="44">
        <v>9511</v>
      </c>
      <c r="E9" s="44">
        <v>4617</v>
      </c>
      <c r="F9" s="44">
        <v>5756</v>
      </c>
      <c r="G9" s="44">
        <v>4215</v>
      </c>
      <c r="H9" s="44">
        <v>3982</v>
      </c>
      <c r="I9" s="44">
        <v>7548</v>
      </c>
      <c r="J9" s="44">
        <v>836</v>
      </c>
      <c r="K9" s="38">
        <f t="shared" si="1"/>
        <v>51998</v>
      </c>
      <c r="L9"/>
      <c r="M9"/>
      <c r="N9"/>
    </row>
    <row r="10" spans="1:14" ht="16.5" customHeight="1">
      <c r="A10" s="22" t="s">
        <v>31</v>
      </c>
      <c r="B10" s="44">
        <v>9</v>
      </c>
      <c r="C10" s="44">
        <v>2</v>
      </c>
      <c r="D10" s="44">
        <v>4</v>
      </c>
      <c r="E10" s="44">
        <v>68</v>
      </c>
      <c r="F10" s="44">
        <v>7</v>
      </c>
      <c r="G10" s="44">
        <v>0</v>
      </c>
      <c r="H10" s="44">
        <v>0</v>
      </c>
      <c r="I10" s="44">
        <v>10</v>
      </c>
      <c r="J10" s="44">
        <v>0</v>
      </c>
      <c r="K10" s="38">
        <f t="shared" si="1"/>
        <v>100</v>
      </c>
      <c r="L10"/>
      <c r="M10"/>
      <c r="N10"/>
    </row>
    <row r="11" spans="1:14" ht="16.5" customHeight="1">
      <c r="A11" s="43" t="s">
        <v>67</v>
      </c>
      <c r="B11" s="42">
        <v>80745</v>
      </c>
      <c r="C11" s="42">
        <v>59427</v>
      </c>
      <c r="D11" s="42">
        <v>94888</v>
      </c>
      <c r="E11" s="42">
        <v>42596</v>
      </c>
      <c r="F11" s="42">
        <v>70879</v>
      </c>
      <c r="G11" s="42">
        <v>77961</v>
      </c>
      <c r="H11" s="42">
        <v>90199</v>
      </c>
      <c r="I11" s="42">
        <v>94603</v>
      </c>
      <c r="J11" s="42">
        <v>23281</v>
      </c>
      <c r="K11" s="38">
        <f t="shared" si="1"/>
        <v>634579</v>
      </c>
      <c r="L11" s="59"/>
      <c r="M11" s="59"/>
      <c r="N11" s="59"/>
    </row>
    <row r="12" spans="1:14" ht="16.5" customHeight="1">
      <c r="A12" s="22" t="s">
        <v>68</v>
      </c>
      <c r="B12" s="42">
        <v>7192</v>
      </c>
      <c r="C12" s="42">
        <v>5934</v>
      </c>
      <c r="D12" s="42">
        <v>9175</v>
      </c>
      <c r="E12" s="42">
        <v>5111</v>
      </c>
      <c r="F12" s="42">
        <v>5723</v>
      </c>
      <c r="G12" s="42">
        <v>5178</v>
      </c>
      <c r="H12" s="42">
        <v>4726</v>
      </c>
      <c r="I12" s="42">
        <v>5671</v>
      </c>
      <c r="J12" s="42">
        <v>1075</v>
      </c>
      <c r="K12" s="38">
        <f t="shared" si="1"/>
        <v>49785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73553</v>
      </c>
      <c r="C13" s="42">
        <f>+C11-C12</f>
        <v>53493</v>
      </c>
      <c r="D13" s="42">
        <f>+D11-D12</f>
        <v>85713</v>
      </c>
      <c r="E13" s="42">
        <f aca="true" t="shared" si="3" ref="E13:J13">+E11-E12</f>
        <v>37485</v>
      </c>
      <c r="F13" s="42">
        <f t="shared" si="3"/>
        <v>65156</v>
      </c>
      <c r="G13" s="42">
        <f t="shared" si="3"/>
        <v>72783</v>
      </c>
      <c r="H13" s="42">
        <f t="shared" si="3"/>
        <v>85473</v>
      </c>
      <c r="I13" s="42">
        <f t="shared" si="3"/>
        <v>88932</v>
      </c>
      <c r="J13" s="42">
        <f t="shared" si="3"/>
        <v>22206</v>
      </c>
      <c r="K13" s="38">
        <f t="shared" si="1"/>
        <v>584794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1.691450866099245</v>
      </c>
      <c r="C18" s="39">
        <v>1.851610268899892</v>
      </c>
      <c r="D18" s="39">
        <v>1.470659114367375</v>
      </c>
      <c r="E18" s="39">
        <v>2.094633114000123</v>
      </c>
      <c r="F18" s="39">
        <v>1.503041536245026</v>
      </c>
      <c r="G18" s="39">
        <v>1.592685336341749</v>
      </c>
      <c r="H18" s="39">
        <v>1.472302073073145</v>
      </c>
      <c r="I18" s="39">
        <v>1.640179387379023</v>
      </c>
      <c r="J18" s="39">
        <v>1.650590704223292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699214.86</v>
      </c>
      <c r="C20" s="36">
        <f aca="true" t="shared" si="4" ref="C20:J20">SUM(C21:C28)</f>
        <v>653697.6900000002</v>
      </c>
      <c r="D20" s="36">
        <f t="shared" si="4"/>
        <v>883517.5899999999</v>
      </c>
      <c r="E20" s="36">
        <f t="shared" si="4"/>
        <v>496114.39</v>
      </c>
      <c r="F20" s="36">
        <f t="shared" si="4"/>
        <v>608455.74</v>
      </c>
      <c r="G20" s="36">
        <f t="shared" si="4"/>
        <v>696951.5</v>
      </c>
      <c r="H20" s="36">
        <f t="shared" si="4"/>
        <v>594611.1500000001</v>
      </c>
      <c r="I20" s="36">
        <f t="shared" si="4"/>
        <v>733802.4999999999</v>
      </c>
      <c r="J20" s="36">
        <f t="shared" si="4"/>
        <v>190610.03</v>
      </c>
      <c r="K20" s="36">
        <f aca="true" t="shared" si="5" ref="K20:K28">SUM(B20:J20)</f>
        <v>5556975.450000001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396245.26</v>
      </c>
      <c r="C21" s="58">
        <f>ROUND((C15+C16)*C7,2)</f>
        <v>332974.11</v>
      </c>
      <c r="D21" s="58">
        <f aca="true" t="shared" si="6" ref="D21:J21">ROUND((D15+D16)*D7,2)</f>
        <v>571032.21</v>
      </c>
      <c r="E21" s="58">
        <f t="shared" si="6"/>
        <v>224840.07</v>
      </c>
      <c r="F21" s="58">
        <f t="shared" si="6"/>
        <v>385693.2</v>
      </c>
      <c r="G21" s="58">
        <f t="shared" si="6"/>
        <v>417733.48</v>
      </c>
      <c r="H21" s="58">
        <f t="shared" si="6"/>
        <v>381197.6</v>
      </c>
      <c r="I21" s="58">
        <f t="shared" si="6"/>
        <v>417685.25</v>
      </c>
      <c r="J21" s="58">
        <f t="shared" si="6"/>
        <v>111570.07</v>
      </c>
      <c r="K21" s="30">
        <f t="shared" si="5"/>
        <v>3238971.25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273984.13</v>
      </c>
      <c r="C22" s="30">
        <f t="shared" si="7"/>
        <v>283564.17</v>
      </c>
      <c r="D22" s="30">
        <f t="shared" si="7"/>
        <v>268761.51</v>
      </c>
      <c r="E22" s="30">
        <f t="shared" si="7"/>
        <v>246117.39</v>
      </c>
      <c r="F22" s="30">
        <f t="shared" si="7"/>
        <v>194019.7</v>
      </c>
      <c r="G22" s="30">
        <f t="shared" si="7"/>
        <v>247584.51</v>
      </c>
      <c r="H22" s="30">
        <f t="shared" si="7"/>
        <v>180040.42</v>
      </c>
      <c r="I22" s="30">
        <f t="shared" si="7"/>
        <v>267393.49</v>
      </c>
      <c r="J22" s="30">
        <f t="shared" si="7"/>
        <v>72586.45</v>
      </c>
      <c r="K22" s="30">
        <f t="shared" si="5"/>
        <v>2034051.77</v>
      </c>
      <c r="L22"/>
      <c r="M22"/>
      <c r="N22"/>
    </row>
    <row r="23" spans="1:14" ht="16.5" customHeight="1">
      <c r="A23" s="18" t="s">
        <v>26</v>
      </c>
      <c r="B23" s="30">
        <v>24920.34</v>
      </c>
      <c r="C23" s="30">
        <v>31557.04</v>
      </c>
      <c r="D23" s="30">
        <v>35795.83</v>
      </c>
      <c r="E23" s="30">
        <v>20141.83</v>
      </c>
      <c r="F23" s="30">
        <v>25223.69</v>
      </c>
      <c r="G23" s="30">
        <v>27884.95</v>
      </c>
      <c r="H23" s="30">
        <v>28055.63</v>
      </c>
      <c r="I23" s="30">
        <v>42823.82</v>
      </c>
      <c r="J23" s="30">
        <v>10618.33</v>
      </c>
      <c r="K23" s="30">
        <f t="shared" si="5"/>
        <v>247021.46000000002</v>
      </c>
      <c r="L23"/>
      <c r="M23"/>
      <c r="N23"/>
    </row>
    <row r="24" spans="1:14" ht="16.5" customHeight="1">
      <c r="A24" s="18" t="s">
        <v>25</v>
      </c>
      <c r="B24" s="30">
        <v>1729.28</v>
      </c>
      <c r="C24" s="34">
        <v>3458.56</v>
      </c>
      <c r="D24" s="34">
        <v>5187.84</v>
      </c>
      <c r="E24" s="30">
        <v>3458.56</v>
      </c>
      <c r="F24" s="30">
        <v>1729.28</v>
      </c>
      <c r="G24" s="34">
        <v>1729.28</v>
      </c>
      <c r="H24" s="34">
        <v>3458.56</v>
      </c>
      <c r="I24" s="34">
        <v>3458.56</v>
      </c>
      <c r="J24" s="34">
        <v>1729.28</v>
      </c>
      <c r="K24" s="30">
        <f t="shared" si="5"/>
        <v>25939.2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1135.87</v>
      </c>
      <c r="C26" s="30">
        <v>1062.93</v>
      </c>
      <c r="D26" s="30">
        <v>1435.47</v>
      </c>
      <c r="E26" s="30">
        <v>805.01</v>
      </c>
      <c r="F26" s="30">
        <v>987.37</v>
      </c>
      <c r="G26" s="30">
        <v>1133.27</v>
      </c>
      <c r="H26" s="30">
        <v>966.53</v>
      </c>
      <c r="I26" s="30">
        <v>1193.19</v>
      </c>
      <c r="J26" s="30">
        <v>310.02</v>
      </c>
      <c r="K26" s="30">
        <f t="shared" si="5"/>
        <v>9029.66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-39206.16</v>
      </c>
      <c r="C31" s="30">
        <f t="shared" si="8"/>
        <v>-41365.74</v>
      </c>
      <c r="D31" s="30">
        <f t="shared" si="8"/>
        <v>-72212.79000000001</v>
      </c>
      <c r="E31" s="30">
        <f t="shared" si="8"/>
        <v>-24791.16</v>
      </c>
      <c r="F31" s="30">
        <f t="shared" si="8"/>
        <v>-30816.83</v>
      </c>
      <c r="G31" s="30">
        <f t="shared" si="8"/>
        <v>-24847.68</v>
      </c>
      <c r="H31" s="30">
        <f t="shared" si="8"/>
        <v>-22895.329999999998</v>
      </c>
      <c r="I31" s="30">
        <f t="shared" si="8"/>
        <v>-39846.07</v>
      </c>
      <c r="J31" s="30">
        <f t="shared" si="8"/>
        <v>-11881.94</v>
      </c>
      <c r="K31" s="30">
        <f aca="true" t="shared" si="9" ref="K31:K39">SUM(B31:J31)</f>
        <v>-307863.69999999995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-32890</v>
      </c>
      <c r="C32" s="30">
        <f t="shared" si="10"/>
        <v>-35455.2</v>
      </c>
      <c r="D32" s="30">
        <f t="shared" si="10"/>
        <v>-41848.4</v>
      </c>
      <c r="E32" s="30">
        <f t="shared" si="10"/>
        <v>-20314.8</v>
      </c>
      <c r="F32" s="30">
        <f t="shared" si="10"/>
        <v>-25326.4</v>
      </c>
      <c r="G32" s="30">
        <f t="shared" si="10"/>
        <v>-18546</v>
      </c>
      <c r="H32" s="30">
        <f t="shared" si="10"/>
        <v>-17520.8</v>
      </c>
      <c r="I32" s="30">
        <f t="shared" si="10"/>
        <v>-33211.2</v>
      </c>
      <c r="J32" s="30">
        <f t="shared" si="10"/>
        <v>-3678.4</v>
      </c>
      <c r="K32" s="30">
        <f t="shared" si="9"/>
        <v>-228791.19999999998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-32890</v>
      </c>
      <c r="C33" s="30">
        <f t="shared" si="11"/>
        <v>-35455.2</v>
      </c>
      <c r="D33" s="30">
        <f t="shared" si="11"/>
        <v>-41848.4</v>
      </c>
      <c r="E33" s="30">
        <f t="shared" si="11"/>
        <v>-20314.8</v>
      </c>
      <c r="F33" s="30">
        <f t="shared" si="11"/>
        <v>-25326.4</v>
      </c>
      <c r="G33" s="30">
        <f t="shared" si="11"/>
        <v>-18546</v>
      </c>
      <c r="H33" s="30">
        <f t="shared" si="11"/>
        <v>-17520.8</v>
      </c>
      <c r="I33" s="30">
        <f t="shared" si="11"/>
        <v>-33211.2</v>
      </c>
      <c r="J33" s="30">
        <f t="shared" si="11"/>
        <v>-3678.4</v>
      </c>
      <c r="K33" s="30">
        <f t="shared" si="9"/>
        <v>-228791.19999999998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-6316.16</v>
      </c>
      <c r="C37" s="27">
        <f t="shared" si="12"/>
        <v>-5910.54</v>
      </c>
      <c r="D37" s="27">
        <f t="shared" si="12"/>
        <v>-30364.39</v>
      </c>
      <c r="E37" s="27">
        <f t="shared" si="12"/>
        <v>-4476.36</v>
      </c>
      <c r="F37" s="27">
        <f t="shared" si="12"/>
        <v>-5490.43</v>
      </c>
      <c r="G37" s="27">
        <f t="shared" si="12"/>
        <v>-6301.68</v>
      </c>
      <c r="H37" s="27">
        <f t="shared" si="12"/>
        <v>-5374.53</v>
      </c>
      <c r="I37" s="27">
        <f t="shared" si="12"/>
        <v>-6634.87</v>
      </c>
      <c r="J37" s="27">
        <f t="shared" si="12"/>
        <v>-8203.54</v>
      </c>
      <c r="K37" s="30">
        <f t="shared" si="9"/>
        <v>-79072.5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-22382.27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-6479.63</v>
      </c>
      <c r="K38" s="30">
        <f t="shared" si="9"/>
        <v>-28861.9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-6316.16</v>
      </c>
      <c r="C47" s="17">
        <v>-5910.54</v>
      </c>
      <c r="D47" s="17">
        <v>-7982.12</v>
      </c>
      <c r="E47" s="17">
        <v>-4476.36</v>
      </c>
      <c r="F47" s="17">
        <v>-5490.43</v>
      </c>
      <c r="G47" s="17">
        <v>-6301.68</v>
      </c>
      <c r="H47" s="17">
        <v>-5374.53</v>
      </c>
      <c r="I47" s="17">
        <v>-6634.87</v>
      </c>
      <c r="J47" s="17">
        <v>-1723.91</v>
      </c>
      <c r="K47" s="30">
        <f t="shared" si="13"/>
        <v>-50210.600000000006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-56996.6</v>
      </c>
      <c r="C51" s="30">
        <v>-57478.5</v>
      </c>
      <c r="D51" s="30">
        <v>-77644.36</v>
      </c>
      <c r="E51" s="30">
        <v>-53629.21</v>
      </c>
      <c r="F51" s="30">
        <v>-45434.32</v>
      </c>
      <c r="G51" s="30">
        <v>-43915.65</v>
      </c>
      <c r="H51" s="30">
        <v>-29837.6</v>
      </c>
      <c r="I51" s="30">
        <v>-40733.66</v>
      </c>
      <c r="J51" s="30">
        <v>-8496.37</v>
      </c>
      <c r="K51" s="30">
        <f t="shared" si="13"/>
        <v>-414166.27</v>
      </c>
      <c r="L51" s="59"/>
      <c r="M51" s="59"/>
      <c r="N51" s="59"/>
    </row>
    <row r="52" spans="1:14" ht="16.5" customHeight="1">
      <c r="A52" s="25" t="s">
        <v>75</v>
      </c>
      <c r="B52" s="30">
        <v>56996.6</v>
      </c>
      <c r="C52" s="30">
        <v>57478.5</v>
      </c>
      <c r="D52" s="30">
        <v>77644.36</v>
      </c>
      <c r="E52" s="30">
        <v>53629.21</v>
      </c>
      <c r="F52" s="30">
        <v>45434.32</v>
      </c>
      <c r="G52" s="30">
        <v>43915.65</v>
      </c>
      <c r="H52" s="30">
        <v>29837.6</v>
      </c>
      <c r="I52" s="30">
        <v>40733.66</v>
      </c>
      <c r="J52" s="30">
        <v>8496.37</v>
      </c>
      <c r="K52" s="30">
        <f t="shared" si="13"/>
        <v>414166.27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660008.7</v>
      </c>
      <c r="C54" s="27">
        <f t="shared" si="15"/>
        <v>612331.9500000002</v>
      </c>
      <c r="D54" s="27">
        <f t="shared" si="15"/>
        <v>811304.7999999998</v>
      </c>
      <c r="E54" s="27">
        <f t="shared" si="15"/>
        <v>471323.23000000004</v>
      </c>
      <c r="F54" s="27">
        <f t="shared" si="15"/>
        <v>577638.91</v>
      </c>
      <c r="G54" s="27">
        <f t="shared" si="15"/>
        <v>672103.82</v>
      </c>
      <c r="H54" s="27">
        <f t="shared" si="15"/>
        <v>571715.8200000002</v>
      </c>
      <c r="I54" s="27">
        <f t="shared" si="15"/>
        <v>693956.4299999999</v>
      </c>
      <c r="J54" s="27">
        <f t="shared" si="15"/>
        <v>178728.09</v>
      </c>
      <c r="K54" s="20">
        <f>SUM(B54:J54)</f>
        <v>5249111.75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660008.7</v>
      </c>
      <c r="C60" s="10">
        <f t="shared" si="17"/>
        <v>612331.9513205411</v>
      </c>
      <c r="D60" s="10">
        <f t="shared" si="17"/>
        <v>811304.8041953718</v>
      </c>
      <c r="E60" s="10">
        <f t="shared" si="17"/>
        <v>471323.225976078</v>
      </c>
      <c r="F60" s="10">
        <f t="shared" si="17"/>
        <v>577638.909829894</v>
      </c>
      <c r="G60" s="10">
        <f t="shared" si="17"/>
        <v>672103.8180775689</v>
      </c>
      <c r="H60" s="10">
        <f t="shared" si="17"/>
        <v>571715.816702625</v>
      </c>
      <c r="I60" s="10">
        <f>SUM(I61:I73)</f>
        <v>693956.43</v>
      </c>
      <c r="J60" s="10">
        <f t="shared" si="17"/>
        <v>178728.09040894327</v>
      </c>
      <c r="K60" s="5">
        <f>SUM(K61:K73)</f>
        <v>5249111.746511022</v>
      </c>
      <c r="L60" s="9"/>
    </row>
    <row r="61" spans="1:12" ht="16.5" customHeight="1">
      <c r="A61" s="7" t="s">
        <v>56</v>
      </c>
      <c r="B61" s="8">
        <v>578233.62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578233.62</v>
      </c>
      <c r="L61"/>
    </row>
    <row r="62" spans="1:12" ht="16.5" customHeight="1">
      <c r="A62" s="7" t="s">
        <v>57</v>
      </c>
      <c r="B62" s="8">
        <v>81775.08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81775.08</v>
      </c>
      <c r="L62"/>
    </row>
    <row r="63" spans="1:12" ht="16.5" customHeight="1">
      <c r="A63" s="7" t="s">
        <v>4</v>
      </c>
      <c r="B63" s="6">
        <v>0</v>
      </c>
      <c r="C63" s="8">
        <v>612331.9513205411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612331.9513205411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811304.8041953718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811304.8041953718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471323.225976078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471323.225976078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577638.909829894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577638.909829894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672103.8180775689</v>
      </c>
      <c r="H67" s="6">
        <v>0</v>
      </c>
      <c r="I67" s="6">
        <v>0</v>
      </c>
      <c r="J67" s="6">
        <v>0</v>
      </c>
      <c r="K67" s="5">
        <f t="shared" si="18"/>
        <v>672103.8180775689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571715.816702625</v>
      </c>
      <c r="I68" s="6">
        <v>0</v>
      </c>
      <c r="J68" s="6">
        <v>0</v>
      </c>
      <c r="K68" s="5">
        <f t="shared" si="18"/>
        <v>571715.816702625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264744.38</v>
      </c>
      <c r="J70" s="6">
        <v>0</v>
      </c>
      <c r="K70" s="5">
        <f t="shared" si="18"/>
        <v>264744.38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429212.05000000005</v>
      </c>
      <c r="J71" s="6">
        <v>0</v>
      </c>
      <c r="K71" s="5">
        <f t="shared" si="18"/>
        <v>429212.05000000005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178728.09040894327</v>
      </c>
      <c r="K72" s="5">
        <f t="shared" si="18"/>
        <v>178728.09040894327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2023-01-17T13:32:45Z</dcterms:modified>
  <cp:category/>
  <cp:version/>
  <cp:contentType/>
  <cp:contentStatus/>
</cp:coreProperties>
</file>