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<sst xmlns="http://schemas.openxmlformats.org/spreadsheetml/2006/main" count="82" uniqueCount="81">
  <si>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</si>
  <si>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</si>
  <si>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</si>
  <si>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</si>
  <si>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</si>
  <si>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</si>
  <si>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</si>
  <si>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</si>
  <si>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</si>
  <si>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</si>
  <si>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</si>
  <si>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</si>
  <si>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</si>
  <si>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</si>
  <si>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</si>
  <si>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</si>
  <si>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</si>
  <si>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</si>
  <si>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</si>
  <si>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</si>
  <si>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</si>
  <si>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</si>
  <si>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</si>
  <si>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</si>
  <si>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</si>
  <si>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</si>
  <si>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</si>
  <si>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</si>
  <si>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</si>
  <si>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</si>
  <si>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</si>
  <si>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</si>
  <si>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</si>
  <si>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</si>
  <si>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</si>
  <si>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</si>
  <si>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</si>
  <si>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</si>
  <si>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</si>
  <si>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</si>
  <si>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</si>
  <si>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</si>
  <si>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</si>
  <si>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</si>
  <si>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</si>
  <si>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</si>
  <si>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</si>
  <si>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</si>
  <si>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</si>
  <si>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</si>
  <si>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</si>
  <si>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</si>
  <si>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</si>
  <si>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</si>
  <si>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</si>
  <si>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</si>
  <si>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</si>
  <si>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</si>
  <si>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</si>
  <si>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</si>
  <si>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</si>
  <si>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</si>
  <si>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</si>
  <si>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</si>
  <si>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</si>
  <si>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</si>
  <si>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</si>
  <si>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</si>
  <si>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</si>
  <si>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</si>
  <si>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</si>
  <si>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</si>
  <si>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</si>
  <si>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</si>
  <si>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</si>
  <si>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</si>
  <si>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</si>
  <si>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</si>
  <si>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30/12/22 - VENCIMENTO 06/01/23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</si>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</sst>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198219</v>
      </c>
      <c r="C7" s="46">
        <f aca="true" t="shared" si="0" ref="C7:J7">+C8+C11</f>
        <v>151840</v>
      </c>
      <c r="D7" s="46">
        <f t="shared" si="0"/>
        <v>212035</v>
      </c>
      <c r="E7" s="46">
        <f t="shared" si="0"/>
        <v>103333</v>
      </c>
      <c r="F7" s="46">
        <f t="shared" si="0"/>
        <v>144194</v>
      </c>
      <c r="G7" s="46">
        <f t="shared" si="0"/>
        <v>147323</v>
      </c>
      <c r="H7" s="46">
        <f t="shared" si="0"/>
        <v>177464</v>
      </c>
      <c r="I7" s="46">
        <f t="shared" si="0"/>
        <v>224776</v>
      </c>
      <c r="J7" s="46">
        <f t="shared" si="0"/>
        <v>64717</v>
      </c>
      <c r="K7" s="38">
        <f aca="true" t="shared" si="1" ref="K7:K13">SUM(B7:J7)</f>
        <v>1423901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12823</v>
      </c>
      <c r="C8" s="44">
        <f t="shared" si="2"/>
        <v>12663</v>
      </c>
      <c r="D8" s="44">
        <f t="shared" si="2"/>
        <v>14617</v>
      </c>
      <c r="E8" s="44">
        <f t="shared" si="2"/>
        <v>8043</v>
      </c>
      <c r="F8" s="44">
        <f t="shared" si="2"/>
        <v>9627</v>
      </c>
      <c r="G8" s="44">
        <f t="shared" si="2"/>
        <v>5649</v>
      </c>
      <c r="H8" s="44">
        <f t="shared" si="2"/>
        <v>5314</v>
      </c>
      <c r="I8" s="44">
        <f t="shared" si="2"/>
        <v>12760</v>
      </c>
      <c r="J8" s="44">
        <f t="shared" si="2"/>
        <v>2033</v>
      </c>
      <c r="K8" s="38">
        <f t="shared" si="1"/>
        <v>83529</v>
      </c>
      <c r="L8"/>
      <c r="M8"/>
      <c r="N8"/>
    </row>
    <row r="9" spans="1:14" ht="16.5" customHeight="1">
      <c r="A9" s="22" t="s">
        <v>32</v>
      </c>
      <c r="B9" s="44">
        <v>12801</v>
      </c>
      <c r="C9" s="44">
        <v>12663</v>
      </c>
      <c r="D9" s="44">
        <v>14616</v>
      </c>
      <c r="E9" s="44">
        <v>7893</v>
      </c>
      <c r="F9" s="44">
        <v>9616</v>
      </c>
      <c r="G9" s="44">
        <v>5649</v>
      </c>
      <c r="H9" s="44">
        <v>5314</v>
      </c>
      <c r="I9" s="44">
        <v>12731</v>
      </c>
      <c r="J9" s="44">
        <v>2033</v>
      </c>
      <c r="K9" s="38">
        <f t="shared" si="1"/>
        <v>83316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0</v>
      </c>
      <c r="D10" s="44">
        <v>1</v>
      </c>
      <c r="E10" s="44">
        <v>150</v>
      </c>
      <c r="F10" s="44">
        <v>11</v>
      </c>
      <c r="G10" s="44">
        <v>0</v>
      </c>
      <c r="H10" s="44">
        <v>0</v>
      </c>
      <c r="I10" s="44">
        <v>29</v>
      </c>
      <c r="J10" s="44">
        <v>0</v>
      </c>
      <c r="K10" s="38">
        <f t="shared" si="1"/>
        <v>213</v>
      </c>
      <c r="L10"/>
      <c r="M10"/>
      <c r="N10"/>
    </row>
    <row r="11" spans="1:14" ht="16.5" customHeight="1">
      <c r="A11" s="43" t="s">
        <v>67</v>
      </c>
      <c r="B11" s="42">
        <v>185396</v>
      </c>
      <c r="C11" s="42">
        <v>139177</v>
      </c>
      <c r="D11" s="42">
        <v>197418</v>
      </c>
      <c r="E11" s="42">
        <v>95290</v>
      </c>
      <c r="F11" s="42">
        <v>134567</v>
      </c>
      <c r="G11" s="42">
        <v>141674</v>
      </c>
      <c r="H11" s="42">
        <v>172150</v>
      </c>
      <c r="I11" s="42">
        <v>212016</v>
      </c>
      <c r="J11" s="42">
        <v>62684</v>
      </c>
      <c r="K11" s="38">
        <f t="shared" si="1"/>
        <v>1340372</v>
      </c>
      <c r="L11" s="59"/>
      <c r="M11" s="59"/>
      <c r="N11" s="59"/>
    </row>
    <row r="12" spans="1:14" ht="16.5" customHeight="1">
      <c r="A12" s="22" t="s">
        <v>68</v>
      </c>
      <c r="B12" s="42">
        <v>14444</v>
      </c>
      <c r="C12" s="42">
        <v>12122</v>
      </c>
      <c r="D12" s="42">
        <v>17280</v>
      </c>
      <c r="E12" s="42">
        <v>10330</v>
      </c>
      <c r="F12" s="42">
        <v>9238</v>
      </c>
      <c r="G12" s="42">
        <v>8455</v>
      </c>
      <c r="H12" s="42">
        <v>8580</v>
      </c>
      <c r="I12" s="42">
        <v>11974</v>
      </c>
      <c r="J12" s="42">
        <v>2843</v>
      </c>
      <c r="K12" s="38">
        <f t="shared" si="1"/>
        <v>95266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170952</v>
      </c>
      <c r="C13" s="42">
        <f>+C11-C12</f>
        <v>127055</v>
      </c>
      <c r="D13" s="42">
        <f>+D11-D12</f>
        <v>180138</v>
      </c>
      <c r="E13" s="42">
        <f aca="true" t="shared" si="3" ref="E13:J13">+E11-E12</f>
        <v>84960</v>
      </c>
      <c r="F13" s="42">
        <f t="shared" si="3"/>
        <v>125329</v>
      </c>
      <c r="G13" s="42">
        <f t="shared" si="3"/>
        <v>133219</v>
      </c>
      <c r="H13" s="42">
        <f t="shared" si="3"/>
        <v>163570</v>
      </c>
      <c r="I13" s="42">
        <f t="shared" si="3"/>
        <v>200042</v>
      </c>
      <c r="J13" s="42">
        <f t="shared" si="3"/>
        <v>59841</v>
      </c>
      <c r="K13" s="38">
        <f t="shared" si="1"/>
        <v>1245106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1.724521543617852</v>
      </c>
      <c r="C18" s="39">
        <v>1.913614426744691</v>
      </c>
      <c r="D18" s="39">
        <v>1.566222501109715</v>
      </c>
      <c r="E18" s="39">
        <v>2.224904939155223</v>
      </c>
      <c r="F18" s="39">
        <v>1.520190878294976</v>
      </c>
      <c r="G18" s="39">
        <v>1.620239695532613</v>
      </c>
      <c r="H18" s="39">
        <v>1.543272078394926</v>
      </c>
      <c r="I18" s="39">
        <v>1.658597752517343</v>
      </c>
      <c r="J18" s="39">
        <v>1.700580455224189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1587942.5699999998</v>
      </c>
      <c r="C20" s="36">
        <f aca="true" t="shared" si="4" ref="C20:J20">SUM(C21:C28)</f>
        <v>1487790.36</v>
      </c>
      <c r="D20" s="36">
        <f t="shared" si="4"/>
        <v>1878445.7400000002</v>
      </c>
      <c r="E20" s="36">
        <f t="shared" si="4"/>
        <v>1132243.29</v>
      </c>
      <c r="F20" s="36">
        <f t="shared" si="4"/>
        <v>1141995.42</v>
      </c>
      <c r="G20" s="36">
        <f t="shared" si="4"/>
        <v>1253221.1</v>
      </c>
      <c r="H20" s="36">
        <f t="shared" si="4"/>
        <v>1151102.19</v>
      </c>
      <c r="I20" s="36">
        <f t="shared" si="4"/>
        <v>1599340.4000000001</v>
      </c>
      <c r="J20" s="36">
        <f t="shared" si="4"/>
        <v>524078.19</v>
      </c>
      <c r="K20" s="36">
        <f aca="true" t="shared" si="5" ref="K20:K28">SUM(B20:J20)</f>
        <v>11756159.26</v>
      </c>
      <c r="L20"/>
      <c r="M20"/>
      <c r="N20"/>
    </row>
    <row r="21" spans="1:14" ht="16.5" customHeight="1">
      <c r="A21" s="35" t="s">
        <v>28</v>
      </c>
      <c r="B21" s="58">
        <f>ROUND((B15+B16)*B7,2)</f>
        <v>890221.35</v>
      </c>
      <c r="C21" s="58">
        <f>ROUND((C15+C16)*C7,2)</f>
        <v>749163.38</v>
      </c>
      <c r="D21" s="58">
        <f aca="true" t="shared" si="6" ref="D21:J21">ROUND((D15+D16)*D7,2)</f>
        <v>1159725.43</v>
      </c>
      <c r="E21" s="58">
        <f t="shared" si="6"/>
        <v>491389.75</v>
      </c>
      <c r="F21" s="58">
        <f t="shared" si="6"/>
        <v>725641.89</v>
      </c>
      <c r="G21" s="58">
        <f t="shared" si="6"/>
        <v>748901.74</v>
      </c>
      <c r="H21" s="58">
        <f t="shared" si="6"/>
        <v>718285.54</v>
      </c>
      <c r="I21" s="58">
        <f t="shared" si="6"/>
        <v>918996.68</v>
      </c>
      <c r="J21" s="58">
        <f t="shared" si="6"/>
        <v>299393.79</v>
      </c>
      <c r="K21" s="30">
        <f t="shared" si="5"/>
        <v>6701719.55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644984.55</v>
      </c>
      <c r="C22" s="30">
        <f t="shared" si="7"/>
        <v>684446.47</v>
      </c>
      <c r="D22" s="30">
        <f t="shared" si="7"/>
        <v>656662.63</v>
      </c>
      <c r="E22" s="30">
        <f t="shared" si="7"/>
        <v>601905.73</v>
      </c>
      <c r="F22" s="30">
        <f t="shared" si="7"/>
        <v>377472.29</v>
      </c>
      <c r="G22" s="30">
        <f t="shared" si="7"/>
        <v>464498.59</v>
      </c>
      <c r="H22" s="30">
        <f t="shared" si="7"/>
        <v>390224.48</v>
      </c>
      <c r="I22" s="30">
        <f t="shared" si="7"/>
        <v>605249.15</v>
      </c>
      <c r="J22" s="30">
        <f t="shared" si="7"/>
        <v>209749.44</v>
      </c>
      <c r="K22" s="30">
        <f t="shared" si="5"/>
        <v>4635193.33</v>
      </c>
      <c r="L22"/>
      <c r="M22"/>
      <c r="N22"/>
    </row>
    <row r="23" spans="1:14" ht="16.5" customHeight="1">
      <c r="A23" s="18" t="s">
        <v>26</v>
      </c>
      <c r="B23" s="30">
        <v>48496.84</v>
      </c>
      <c r="C23" s="30">
        <v>48413.72</v>
      </c>
      <c r="D23" s="30">
        <v>54014.56</v>
      </c>
      <c r="E23" s="30">
        <v>33802.15</v>
      </c>
      <c r="F23" s="30">
        <v>35406.22</v>
      </c>
      <c r="G23" s="30">
        <v>36171.06</v>
      </c>
      <c r="H23" s="30">
        <v>37290</v>
      </c>
      <c r="I23" s="30">
        <v>69066.68</v>
      </c>
      <c r="J23" s="30">
        <v>18977.19</v>
      </c>
      <c r="K23" s="30">
        <f t="shared" si="5"/>
        <v>381638.42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1310.42</v>
      </c>
      <c r="C26" s="30">
        <v>1227.05</v>
      </c>
      <c r="D26" s="30">
        <v>1550.1</v>
      </c>
      <c r="E26" s="30">
        <v>935.27</v>
      </c>
      <c r="F26" s="30">
        <v>943.09</v>
      </c>
      <c r="G26" s="30">
        <v>1034.27</v>
      </c>
      <c r="H26" s="30">
        <v>950.9</v>
      </c>
      <c r="I26" s="30">
        <v>1320.84</v>
      </c>
      <c r="J26" s="30">
        <v>432.46</v>
      </c>
      <c r="K26" s="30">
        <f t="shared" si="5"/>
        <v>9704.4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-63611.17</v>
      </c>
      <c r="C31" s="30">
        <f t="shared" si="8"/>
        <v>-62540.39</v>
      </c>
      <c r="D31" s="30">
        <f t="shared" si="8"/>
        <v>-95312.38</v>
      </c>
      <c r="E31" s="30">
        <f t="shared" si="8"/>
        <v>-39929.89</v>
      </c>
      <c r="F31" s="30">
        <f t="shared" si="8"/>
        <v>-47554.55</v>
      </c>
      <c r="G31" s="30">
        <f t="shared" si="8"/>
        <v>-30606.78</v>
      </c>
      <c r="H31" s="30">
        <f t="shared" si="8"/>
        <v>-28669.21</v>
      </c>
      <c r="I31" s="30">
        <f t="shared" si="8"/>
        <v>-63361.11</v>
      </c>
      <c r="J31" s="30">
        <f t="shared" si="8"/>
        <v>-17829.58</v>
      </c>
      <c r="K31" s="30">
        <f aca="true" t="shared" si="9" ref="K31:K39">SUM(B31:J31)</f>
        <v>-449415.06000000006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-56324.4</v>
      </c>
      <c r="C32" s="30">
        <f t="shared" si="10"/>
        <v>-55717.2</v>
      </c>
      <c r="D32" s="30">
        <f t="shared" si="10"/>
        <v>-64310.4</v>
      </c>
      <c r="E32" s="30">
        <f t="shared" si="10"/>
        <v>-34729.2</v>
      </c>
      <c r="F32" s="30">
        <f t="shared" si="10"/>
        <v>-42310.4</v>
      </c>
      <c r="G32" s="30">
        <f t="shared" si="10"/>
        <v>-24855.6</v>
      </c>
      <c r="H32" s="30">
        <f t="shared" si="10"/>
        <v>-23381.6</v>
      </c>
      <c r="I32" s="30">
        <f t="shared" si="10"/>
        <v>-56016.4</v>
      </c>
      <c r="J32" s="30">
        <f t="shared" si="10"/>
        <v>-8945.2</v>
      </c>
      <c r="K32" s="30">
        <f t="shared" si="9"/>
        <v>-366590.4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-56324.4</v>
      </c>
      <c r="C33" s="30">
        <f t="shared" si="11"/>
        <v>-55717.2</v>
      </c>
      <c r="D33" s="30">
        <f t="shared" si="11"/>
        <v>-64310.4</v>
      </c>
      <c r="E33" s="30">
        <f t="shared" si="11"/>
        <v>-34729.2</v>
      </c>
      <c r="F33" s="30">
        <f t="shared" si="11"/>
        <v>-42310.4</v>
      </c>
      <c r="G33" s="30">
        <f t="shared" si="11"/>
        <v>-24855.6</v>
      </c>
      <c r="H33" s="30">
        <f t="shared" si="11"/>
        <v>-23381.6</v>
      </c>
      <c r="I33" s="30">
        <f t="shared" si="11"/>
        <v>-56016.4</v>
      </c>
      <c r="J33" s="30">
        <f t="shared" si="11"/>
        <v>-8945.2</v>
      </c>
      <c r="K33" s="30">
        <f t="shared" si="9"/>
        <v>-366590.4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-7286.77</v>
      </c>
      <c r="C37" s="27">
        <f t="shared" si="12"/>
        <v>-6823.19</v>
      </c>
      <c r="D37" s="27">
        <f t="shared" si="12"/>
        <v>-31001.980000000003</v>
      </c>
      <c r="E37" s="27">
        <f t="shared" si="12"/>
        <v>-5200.69</v>
      </c>
      <c r="F37" s="27">
        <f t="shared" si="12"/>
        <v>-5244.15</v>
      </c>
      <c r="G37" s="27">
        <f t="shared" si="12"/>
        <v>-5751.18</v>
      </c>
      <c r="H37" s="27">
        <f t="shared" si="12"/>
        <v>-5287.61</v>
      </c>
      <c r="I37" s="27">
        <f t="shared" si="12"/>
        <v>-7344.71</v>
      </c>
      <c r="J37" s="27">
        <f t="shared" si="12"/>
        <v>-8884.380000000001</v>
      </c>
      <c r="K37" s="30">
        <f t="shared" si="9"/>
        <v>-82824.66000000002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-7286.77</v>
      </c>
      <c r="C47" s="17">
        <v>-6823.19</v>
      </c>
      <c r="D47" s="17">
        <v>-8619.53</v>
      </c>
      <c r="E47" s="17">
        <v>-5200.69</v>
      </c>
      <c r="F47" s="17">
        <v>-5244.15</v>
      </c>
      <c r="G47" s="17">
        <v>-5751.18</v>
      </c>
      <c r="H47" s="17">
        <v>-5287.61</v>
      </c>
      <c r="I47" s="17">
        <v>-7344.71</v>
      </c>
      <c r="J47" s="17">
        <v>-2404.78</v>
      </c>
      <c r="K47" s="30">
        <f t="shared" si="13"/>
        <v>-53962.60999999999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-115712.33</v>
      </c>
      <c r="C51" s="30">
        <v>-118776.2</v>
      </c>
      <c r="D51" s="30">
        <v>-153085.25</v>
      </c>
      <c r="E51" s="30">
        <v>-113187.88</v>
      </c>
      <c r="F51" s="30">
        <v>-73164.04</v>
      </c>
      <c r="G51" s="30">
        <v>-71923.3</v>
      </c>
      <c r="H51" s="30">
        <v>-55653.31</v>
      </c>
      <c r="I51" s="30">
        <v>-85198.6</v>
      </c>
      <c r="J51" s="30">
        <v>-23022.61</v>
      </c>
      <c r="K51" s="30">
        <f t="shared" si="13"/>
        <v>-809723.52</v>
      </c>
      <c r="L51" s="59"/>
      <c r="M51" s="59"/>
      <c r="N51" s="59"/>
    </row>
    <row r="52" spans="1:14" ht="16.5" customHeight="1">
      <c r="A52" s="25" t="s">
        <v>75</v>
      </c>
      <c r="B52" s="30">
        <v>115712.33</v>
      </c>
      <c r="C52" s="30">
        <v>118776.2</v>
      </c>
      <c r="D52" s="30">
        <v>153085.25</v>
      </c>
      <c r="E52" s="30">
        <v>113187.88</v>
      </c>
      <c r="F52" s="30">
        <v>73164.04</v>
      </c>
      <c r="G52" s="30">
        <v>71923.3</v>
      </c>
      <c r="H52" s="30">
        <v>55653.31</v>
      </c>
      <c r="I52" s="30">
        <v>85198.6</v>
      </c>
      <c r="J52" s="30">
        <v>23022.61</v>
      </c>
      <c r="K52" s="30">
        <f t="shared" si="13"/>
        <v>809723.52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1524331.4</v>
      </c>
      <c r="C54" s="27">
        <f t="shared" si="15"/>
        <v>1425249.9700000002</v>
      </c>
      <c r="D54" s="27">
        <f t="shared" si="15"/>
        <v>1783133.3600000003</v>
      </c>
      <c r="E54" s="27">
        <f t="shared" si="15"/>
        <v>1092313.4000000001</v>
      </c>
      <c r="F54" s="27">
        <f t="shared" si="15"/>
        <v>1094440.8699999999</v>
      </c>
      <c r="G54" s="27">
        <f t="shared" si="15"/>
        <v>1222614.32</v>
      </c>
      <c r="H54" s="27">
        <f t="shared" si="15"/>
        <v>1122432.98</v>
      </c>
      <c r="I54" s="27">
        <f t="shared" si="15"/>
        <v>1535979.29</v>
      </c>
      <c r="J54" s="27">
        <f t="shared" si="15"/>
        <v>506248.61</v>
      </c>
      <c r="K54" s="20">
        <f>SUM(B54:J54)</f>
        <v>11306744.2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1524331.3900000001</v>
      </c>
      <c r="C60" s="10">
        <f t="shared" si="17"/>
        <v>1425249.971923334</v>
      </c>
      <c r="D60" s="10">
        <f t="shared" si="17"/>
        <v>1783133.3635638733</v>
      </c>
      <c r="E60" s="10">
        <f t="shared" si="17"/>
        <v>1092313.4017981142</v>
      </c>
      <c r="F60" s="10">
        <f t="shared" si="17"/>
        <v>1094440.8720178083</v>
      </c>
      <c r="G60" s="10">
        <f t="shared" si="17"/>
        <v>1222614.31717702</v>
      </c>
      <c r="H60" s="10">
        <f t="shared" si="17"/>
        <v>1122432.978128638</v>
      </c>
      <c r="I60" s="10">
        <f>SUM(I61:I73)</f>
        <v>1535979.29</v>
      </c>
      <c r="J60" s="10">
        <f t="shared" si="17"/>
        <v>506248.60768225294</v>
      </c>
      <c r="K60" s="5">
        <f>SUM(K61:K73)</f>
        <v>11306744.192291042</v>
      </c>
      <c r="L60" s="9"/>
    </row>
    <row r="61" spans="1:12" ht="16.5" customHeight="1">
      <c r="A61" s="7" t="s">
        <v>56</v>
      </c>
      <c r="B61" s="8">
        <v>1335314.3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1335314.3</v>
      </c>
      <c r="L61"/>
    </row>
    <row r="62" spans="1:12" ht="16.5" customHeight="1">
      <c r="A62" s="7" t="s">
        <v>57</v>
      </c>
      <c r="B62" s="8">
        <v>189017.09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189017.09</v>
      </c>
      <c r="L62"/>
    </row>
    <row r="63" spans="1:12" ht="16.5" customHeight="1">
      <c r="A63" s="7" t="s">
        <v>4</v>
      </c>
      <c r="B63" s="6">
        <v>0</v>
      </c>
      <c r="C63" s="8">
        <v>1425249.971923334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1425249.971923334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1783133.3635638733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1783133.3635638733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1092313.4017981142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1092313.4017981142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1094440.8720178083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1094440.8720178083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1222614.31717702</v>
      </c>
      <c r="H67" s="6">
        <v>0</v>
      </c>
      <c r="I67" s="6">
        <v>0</v>
      </c>
      <c r="J67" s="6">
        <v>0</v>
      </c>
      <c r="K67" s="5">
        <f t="shared" si="18"/>
        <v>1222614.31717702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1122432.978128638</v>
      </c>
      <c r="I68" s="6">
        <v>0</v>
      </c>
      <c r="J68" s="6">
        <v>0</v>
      </c>
      <c r="K68" s="5">
        <f t="shared" si="18"/>
        <v>1122432.978128638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559096.4600000001</v>
      </c>
      <c r="J70" s="6">
        <v>0</v>
      </c>
      <c r="K70" s="5">
        <f t="shared" si="18"/>
        <v>559096.4600000001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976882.8300000001</v>
      </c>
      <c r="J71" s="6">
        <v>0</v>
      </c>
      <c r="K71" s="5">
        <f t="shared" si="18"/>
        <v>976882.8300000001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506248.60768225294</v>
      </c>
      <c r="K72" s="5">
        <f t="shared" si="18"/>
        <v>506248.60768225294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2023-01-17T13:31:13Z</dcterms:modified>
  <cp:category/>
  <cp:version/>
  <cp:contentType/>
  <cp:contentStatus/>
</cp:coreProperties>
</file>