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<sst xmlns="http://schemas.openxmlformats.org/spreadsheetml/2006/main" count="82" uniqueCount="81">
  <si>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</si>
  <si>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</si>
  <si>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</si>
  <si>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</si>
  <si>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</si>
  <si>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</si>
  <si>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</si>
  <si>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</si>
  <si>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</si>
  <si>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</si>
  <si>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</si>
  <si>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</si>
  <si>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</si>
  <si>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</si>
  <si>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</si>
  <si>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</si>
  <si>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</si>
  <si>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</si>
  <si>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</si>
  <si>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</si>
  <si>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</si>
  <si>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</si>
  <si>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</si>
  <si>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</si>
  <si>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</si>
  <si>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</si>
  <si>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</si>
  <si>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</si>
  <si>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</si>
  <si>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</si>
  <si>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</si>
  <si>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</si>
  <si>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</si>
  <si>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</si>
  <si>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</si>
  <si>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</si>
  <si>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</si>
  <si>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</si>
  <si>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</si>
  <si>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</si>
  <si>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</si>
  <si>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</si>
  <si>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</si>
  <si>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</si>
  <si>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</si>
  <si>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</si>
  <si>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</si>
  <si>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</si>
  <si>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</si>
  <si>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</si>
  <si>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</si>
  <si>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</si>
  <si>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</si>
  <si>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</si>
  <si>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</si>
  <si>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</si>
  <si>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</si>
  <si>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</si>
  <si>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</si>
  <si>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</si>
  <si>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</si>
  <si>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</si>
  <si>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</si>
  <si>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</si>
  <si>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</si>
  <si>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</si>
  <si>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</si>
  <si>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</si>
  <si>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</si>
  <si>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</si>
  <si>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</si>
  <si>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</si>
  <si>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</si>
  <si>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</si>
  <si>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</si>
  <si>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</si>
  <si>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</si>
  <si>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</si>
  <si>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28/12/22 - VENCIMENTO 05/01/23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</si>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</sst>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227773</v>
      </c>
      <c r="C7" s="46">
        <f aca="true" t="shared" si="0" ref="C7:J7">+C8+C11</f>
        <v>176838</v>
      </c>
      <c r="D7" s="46">
        <f t="shared" si="0"/>
        <v>225686</v>
      </c>
      <c r="E7" s="46">
        <f t="shared" si="0"/>
        <v>120017</v>
      </c>
      <c r="F7" s="46">
        <f t="shared" si="0"/>
        <v>165133</v>
      </c>
      <c r="G7" s="46">
        <f t="shared" si="0"/>
        <v>164259</v>
      </c>
      <c r="H7" s="46">
        <f t="shared" si="0"/>
        <v>198916</v>
      </c>
      <c r="I7" s="46">
        <f t="shared" si="0"/>
        <v>264486</v>
      </c>
      <c r="J7" s="46">
        <f t="shared" si="0"/>
        <v>82332</v>
      </c>
      <c r="K7" s="38">
        <f aca="true" t="shared" si="1" ref="K7:K13">SUM(B7:J7)</f>
        <v>1625440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13025</v>
      </c>
      <c r="C8" s="44">
        <f t="shared" si="2"/>
        <v>12650</v>
      </c>
      <c r="D8" s="44">
        <f t="shared" si="2"/>
        <v>13523</v>
      </c>
      <c r="E8" s="44">
        <f t="shared" si="2"/>
        <v>8717</v>
      </c>
      <c r="F8" s="44">
        <f t="shared" si="2"/>
        <v>9984</v>
      </c>
      <c r="G8" s="44">
        <f t="shared" si="2"/>
        <v>5394</v>
      </c>
      <c r="H8" s="44">
        <f t="shared" si="2"/>
        <v>5134</v>
      </c>
      <c r="I8" s="44">
        <f t="shared" si="2"/>
        <v>13758</v>
      </c>
      <c r="J8" s="44">
        <f t="shared" si="2"/>
        <v>2275</v>
      </c>
      <c r="K8" s="38">
        <f t="shared" si="1"/>
        <v>84460</v>
      </c>
      <c r="L8"/>
      <c r="M8"/>
      <c r="N8"/>
    </row>
    <row r="9" spans="1:14" ht="16.5" customHeight="1">
      <c r="A9" s="22" t="s">
        <v>32</v>
      </c>
      <c r="B9" s="44">
        <v>13003</v>
      </c>
      <c r="C9" s="44">
        <v>12650</v>
      </c>
      <c r="D9" s="44">
        <v>13522</v>
      </c>
      <c r="E9" s="44">
        <v>8562</v>
      </c>
      <c r="F9" s="44">
        <v>9979</v>
      </c>
      <c r="G9" s="44">
        <v>5393</v>
      </c>
      <c r="H9" s="44">
        <v>5134</v>
      </c>
      <c r="I9" s="44">
        <v>13740</v>
      </c>
      <c r="J9" s="44">
        <v>2275</v>
      </c>
      <c r="K9" s="38">
        <f t="shared" si="1"/>
        <v>84258</v>
      </c>
      <c r="L9"/>
      <c r="M9"/>
      <c r="N9"/>
    </row>
    <row r="10" spans="1:14" ht="16.5" customHeight="1">
      <c r="A10" s="22" t="s">
        <v>31</v>
      </c>
      <c r="B10" s="44">
        <v>22</v>
      </c>
      <c r="C10" s="44">
        <v>0</v>
      </c>
      <c r="D10" s="44">
        <v>1</v>
      </c>
      <c r="E10" s="44">
        <v>155</v>
      </c>
      <c r="F10" s="44">
        <v>5</v>
      </c>
      <c r="G10" s="44">
        <v>1</v>
      </c>
      <c r="H10" s="44">
        <v>0</v>
      </c>
      <c r="I10" s="44">
        <v>18</v>
      </c>
      <c r="J10" s="44">
        <v>0</v>
      </c>
      <c r="K10" s="38">
        <f t="shared" si="1"/>
        <v>202</v>
      </c>
      <c r="L10"/>
      <c r="M10"/>
      <c r="N10"/>
    </row>
    <row r="11" spans="1:14" ht="16.5" customHeight="1">
      <c r="A11" s="43" t="s">
        <v>67</v>
      </c>
      <c r="B11" s="42">
        <v>214748</v>
      </c>
      <c r="C11" s="42">
        <v>164188</v>
      </c>
      <c r="D11" s="42">
        <v>212163</v>
      </c>
      <c r="E11" s="42">
        <v>111300</v>
      </c>
      <c r="F11" s="42">
        <v>155149</v>
      </c>
      <c r="G11" s="42">
        <v>158865</v>
      </c>
      <c r="H11" s="42">
        <v>193782</v>
      </c>
      <c r="I11" s="42">
        <v>250728</v>
      </c>
      <c r="J11" s="42">
        <v>80057</v>
      </c>
      <c r="K11" s="38">
        <f t="shared" si="1"/>
        <v>1540980</v>
      </c>
      <c r="L11" s="59"/>
      <c r="M11" s="59"/>
      <c r="N11" s="59"/>
    </row>
    <row r="12" spans="1:14" ht="16.5" customHeight="1">
      <c r="A12" s="22" t="s">
        <v>68</v>
      </c>
      <c r="B12" s="42">
        <v>15371</v>
      </c>
      <c r="C12" s="42">
        <v>12766</v>
      </c>
      <c r="D12" s="42">
        <v>16430</v>
      </c>
      <c r="E12" s="42">
        <v>10980</v>
      </c>
      <c r="F12" s="42">
        <v>9589</v>
      </c>
      <c r="G12" s="42">
        <v>9142</v>
      </c>
      <c r="H12" s="42">
        <v>9135</v>
      </c>
      <c r="I12" s="42">
        <v>13132</v>
      </c>
      <c r="J12" s="42">
        <v>3418</v>
      </c>
      <c r="K12" s="38">
        <f t="shared" si="1"/>
        <v>99963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199377</v>
      </c>
      <c r="C13" s="42">
        <f>+C11-C12</f>
        <v>151422</v>
      </c>
      <c r="D13" s="42">
        <f>+D11-D12</f>
        <v>195733</v>
      </c>
      <c r="E13" s="42">
        <f aca="true" t="shared" si="3" ref="E13:J13">+E11-E12</f>
        <v>100320</v>
      </c>
      <c r="F13" s="42">
        <f t="shared" si="3"/>
        <v>145560</v>
      </c>
      <c r="G13" s="42">
        <f t="shared" si="3"/>
        <v>149723</v>
      </c>
      <c r="H13" s="42">
        <f t="shared" si="3"/>
        <v>184647</v>
      </c>
      <c r="I13" s="42">
        <f t="shared" si="3"/>
        <v>237596</v>
      </c>
      <c r="J13" s="42">
        <f t="shared" si="3"/>
        <v>76639</v>
      </c>
      <c r="K13" s="38">
        <f t="shared" si="1"/>
        <v>1441017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1.594363893660454</v>
      </c>
      <c r="C18" s="39">
        <v>1.778848365139535</v>
      </c>
      <c r="D18" s="39">
        <v>1.534565871121579</v>
      </c>
      <c r="E18" s="39">
        <v>2.056989064765498</v>
      </c>
      <c r="F18" s="39">
        <v>1.411367750406083</v>
      </c>
      <c r="G18" s="39">
        <v>1.523310328052414</v>
      </c>
      <c r="H18" s="39">
        <v>1.426537436520881</v>
      </c>
      <c r="I18" s="39">
        <v>1.513901724222297</v>
      </c>
      <c r="J18" s="39">
        <v>1.513422270363082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1683608.0599999998</v>
      </c>
      <c r="C20" s="36">
        <f aca="true" t="shared" si="4" ref="C20:J20">SUM(C21:C28)</f>
        <v>1606859.6099999999</v>
      </c>
      <c r="D20" s="36">
        <f t="shared" si="4"/>
        <v>1955963.1400000001</v>
      </c>
      <c r="E20" s="36">
        <f t="shared" si="4"/>
        <v>1212742.3500000003</v>
      </c>
      <c r="F20" s="36">
        <f t="shared" si="4"/>
        <v>1212184.75</v>
      </c>
      <c r="G20" s="36">
        <f t="shared" si="4"/>
        <v>1313120.6900000002</v>
      </c>
      <c r="H20" s="36">
        <f t="shared" si="4"/>
        <v>1192421.9600000002</v>
      </c>
      <c r="I20" s="36">
        <f t="shared" si="4"/>
        <v>1712153.1500000001</v>
      </c>
      <c r="J20" s="36">
        <f t="shared" si="4"/>
        <v>591381.8200000001</v>
      </c>
      <c r="K20" s="36">
        <f aca="true" t="shared" si="5" ref="K20:K28">SUM(B20:J20)</f>
        <v>12480435.530000003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1022951.32</v>
      </c>
      <c r="C21" s="58">
        <f>ROUND((C15+C16)*C7,2)</f>
        <v>872501.01</v>
      </c>
      <c r="D21" s="58">
        <f aca="true" t="shared" si="6" ref="D21:J21">ROUND((D15+D16)*D7,2)</f>
        <v>1234389.58</v>
      </c>
      <c r="E21" s="58">
        <f t="shared" si="6"/>
        <v>570728.84</v>
      </c>
      <c r="F21" s="58">
        <f t="shared" si="6"/>
        <v>831015.31</v>
      </c>
      <c r="G21" s="58">
        <f t="shared" si="6"/>
        <v>834994.2</v>
      </c>
      <c r="H21" s="58">
        <f t="shared" si="6"/>
        <v>805112.51</v>
      </c>
      <c r="I21" s="58">
        <f t="shared" si="6"/>
        <v>1081351.01</v>
      </c>
      <c r="J21" s="58">
        <f t="shared" si="6"/>
        <v>380884.3</v>
      </c>
      <c r="K21" s="30">
        <f t="shared" si="5"/>
        <v>7633928.08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608005.33</v>
      </c>
      <c r="C22" s="30">
        <f t="shared" si="7"/>
        <v>679545.99</v>
      </c>
      <c r="D22" s="30">
        <f t="shared" si="7"/>
        <v>659862.54</v>
      </c>
      <c r="E22" s="30">
        <f t="shared" si="7"/>
        <v>603254.14</v>
      </c>
      <c r="F22" s="30">
        <f t="shared" si="7"/>
        <v>341852.9</v>
      </c>
      <c r="G22" s="30">
        <f t="shared" si="7"/>
        <v>436961.09</v>
      </c>
      <c r="H22" s="30">
        <f t="shared" si="7"/>
        <v>343410.63</v>
      </c>
      <c r="I22" s="30">
        <f t="shared" si="7"/>
        <v>555708.15</v>
      </c>
      <c r="J22" s="30">
        <f t="shared" si="7"/>
        <v>195554.48</v>
      </c>
      <c r="K22" s="30">
        <f t="shared" si="5"/>
        <v>4424155.25</v>
      </c>
      <c r="L22"/>
      <c r="M22"/>
      <c r="N22"/>
    </row>
    <row r="23" spans="1:14" ht="16.5" customHeight="1">
      <c r="A23" s="18" t="s">
        <v>26</v>
      </c>
      <c r="B23" s="30">
        <v>48393.34</v>
      </c>
      <c r="C23" s="30">
        <v>49006.74</v>
      </c>
      <c r="D23" s="30">
        <v>53675.72</v>
      </c>
      <c r="E23" s="30">
        <v>33592.87</v>
      </c>
      <c r="F23" s="30">
        <v>35828.5</v>
      </c>
      <c r="G23" s="30">
        <v>37513.09</v>
      </c>
      <c r="H23" s="30">
        <v>38607.07</v>
      </c>
      <c r="I23" s="30">
        <v>69037.44</v>
      </c>
      <c r="J23" s="30">
        <v>18951.4</v>
      </c>
      <c r="K23" s="30">
        <f t="shared" si="5"/>
        <v>384606.17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1328.66</v>
      </c>
      <c r="C26" s="30">
        <v>1266.13</v>
      </c>
      <c r="D26" s="30">
        <v>1542.28</v>
      </c>
      <c r="E26" s="30">
        <v>956.11</v>
      </c>
      <c r="F26" s="30">
        <v>956.11</v>
      </c>
      <c r="G26" s="30">
        <v>1036.87</v>
      </c>
      <c r="H26" s="30">
        <v>940.48</v>
      </c>
      <c r="I26" s="30">
        <v>1349.5</v>
      </c>
      <c r="J26" s="30">
        <v>466.33</v>
      </c>
      <c r="K26" s="30">
        <f t="shared" si="5"/>
        <v>9842.47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-134161.25</v>
      </c>
      <c r="C31" s="30">
        <f t="shared" si="8"/>
        <v>-69923.36</v>
      </c>
      <c r="D31" s="30">
        <f t="shared" si="8"/>
        <v>-112408.52</v>
      </c>
      <c r="E31" s="30">
        <f t="shared" si="8"/>
        <v>-109608.24</v>
      </c>
      <c r="F31" s="30">
        <f t="shared" si="8"/>
        <v>-49224.19</v>
      </c>
      <c r="G31" s="30">
        <f t="shared" si="8"/>
        <v>-123122.48</v>
      </c>
      <c r="H31" s="30">
        <f t="shared" si="8"/>
        <v>-44668.28</v>
      </c>
      <c r="I31" s="30">
        <f t="shared" si="8"/>
        <v>-94253.97</v>
      </c>
      <c r="J31" s="30">
        <f t="shared" si="8"/>
        <v>-27194.47</v>
      </c>
      <c r="K31" s="30">
        <f aca="true" t="shared" si="9" ref="K31:K39">SUM(B31:J31)</f>
        <v>-764564.76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-126773.08</v>
      </c>
      <c r="C32" s="30">
        <f t="shared" si="10"/>
        <v>-62882.87</v>
      </c>
      <c r="D32" s="30">
        <f t="shared" si="10"/>
        <v>-81450</v>
      </c>
      <c r="E32" s="30">
        <f t="shared" si="10"/>
        <v>-104291.65000000001</v>
      </c>
      <c r="F32" s="30">
        <f t="shared" si="10"/>
        <v>-43907.6</v>
      </c>
      <c r="G32" s="30">
        <f t="shared" si="10"/>
        <v>-117356.81</v>
      </c>
      <c r="H32" s="30">
        <f t="shared" si="10"/>
        <v>-39438.61</v>
      </c>
      <c r="I32" s="30">
        <f t="shared" si="10"/>
        <v>-86749.91</v>
      </c>
      <c r="J32" s="30">
        <f t="shared" si="10"/>
        <v>-18121.77</v>
      </c>
      <c r="K32" s="30">
        <f t="shared" si="9"/>
        <v>-680972.3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-57213.2</v>
      </c>
      <c r="C33" s="30">
        <f t="shared" si="11"/>
        <v>-55660</v>
      </c>
      <c r="D33" s="30">
        <f t="shared" si="11"/>
        <v>-59496.8</v>
      </c>
      <c r="E33" s="30">
        <f t="shared" si="11"/>
        <v>-37672.8</v>
      </c>
      <c r="F33" s="30">
        <f t="shared" si="11"/>
        <v>-43907.6</v>
      </c>
      <c r="G33" s="30">
        <f t="shared" si="11"/>
        <v>-23729.2</v>
      </c>
      <c r="H33" s="30">
        <f t="shared" si="11"/>
        <v>-22589.6</v>
      </c>
      <c r="I33" s="30">
        <f t="shared" si="11"/>
        <v>-60456</v>
      </c>
      <c r="J33" s="30">
        <f t="shared" si="11"/>
        <v>-10010</v>
      </c>
      <c r="K33" s="30">
        <f t="shared" si="9"/>
        <v>-370735.19999999995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-69559.88</v>
      </c>
      <c r="C36" s="30">
        <v>-7222.87</v>
      </c>
      <c r="D36" s="30">
        <v>-21953.2</v>
      </c>
      <c r="E36" s="30">
        <v>-66618.85</v>
      </c>
      <c r="F36" s="26">
        <v>0</v>
      </c>
      <c r="G36" s="30">
        <v>-93627.61</v>
      </c>
      <c r="H36" s="30">
        <v>-16849.01</v>
      </c>
      <c r="I36" s="30">
        <v>-26293.91</v>
      </c>
      <c r="J36" s="30">
        <v>-8111.77</v>
      </c>
      <c r="K36" s="30">
        <f t="shared" si="9"/>
        <v>-310237.1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-7388.17</v>
      </c>
      <c r="C37" s="27">
        <f t="shared" si="12"/>
        <v>-7040.49</v>
      </c>
      <c r="D37" s="27">
        <f t="shared" si="12"/>
        <v>-30958.52</v>
      </c>
      <c r="E37" s="27">
        <f t="shared" si="12"/>
        <v>-5316.59</v>
      </c>
      <c r="F37" s="27">
        <f t="shared" si="12"/>
        <v>-5316.59</v>
      </c>
      <c r="G37" s="27">
        <f t="shared" si="12"/>
        <v>-5765.67</v>
      </c>
      <c r="H37" s="27">
        <f t="shared" si="12"/>
        <v>-5229.67</v>
      </c>
      <c r="I37" s="27">
        <f t="shared" si="12"/>
        <v>-7504.06</v>
      </c>
      <c r="J37" s="27">
        <f t="shared" si="12"/>
        <v>-9072.7</v>
      </c>
      <c r="K37" s="30">
        <f t="shared" si="9"/>
        <v>-83592.45999999999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-7388.17</v>
      </c>
      <c r="C47" s="17">
        <v>-7040.49</v>
      </c>
      <c r="D47" s="17">
        <v>-8576.07</v>
      </c>
      <c r="E47" s="17">
        <v>-5316.59</v>
      </c>
      <c r="F47" s="17">
        <v>-5316.59</v>
      </c>
      <c r="G47" s="17">
        <v>-5765.67</v>
      </c>
      <c r="H47" s="17">
        <v>-5229.67</v>
      </c>
      <c r="I47" s="17">
        <v>-7504.06</v>
      </c>
      <c r="J47" s="17">
        <v>-2593.1</v>
      </c>
      <c r="K47" s="30">
        <f t="shared" si="13"/>
        <v>-54730.409999999996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-113616.28</v>
      </c>
      <c r="C51" s="30">
        <v>-115999.54</v>
      </c>
      <c r="D51" s="30">
        <v>-142393.88</v>
      </c>
      <c r="E51" s="30">
        <v>-110950.7</v>
      </c>
      <c r="F51" s="30">
        <v>-70389.97</v>
      </c>
      <c r="G51" s="30">
        <v>-73082.98</v>
      </c>
      <c r="H51" s="30">
        <v>-54760.67</v>
      </c>
      <c r="I51" s="30">
        <v>-85010</v>
      </c>
      <c r="J51" s="30">
        <v>-24551.15</v>
      </c>
      <c r="K51" s="30">
        <f t="shared" si="13"/>
        <v>-790755.17</v>
      </c>
      <c r="L51" s="59"/>
      <c r="M51" s="59"/>
      <c r="N51" s="59"/>
    </row>
    <row r="52" spans="1:14" ht="16.5" customHeight="1">
      <c r="A52" s="25" t="s">
        <v>75</v>
      </c>
      <c r="B52" s="30">
        <v>113616.28</v>
      </c>
      <c r="C52" s="30">
        <v>115999.54</v>
      </c>
      <c r="D52" s="30">
        <v>142393.88</v>
      </c>
      <c r="E52" s="30">
        <v>110950.7</v>
      </c>
      <c r="F52" s="30">
        <v>70389.97</v>
      </c>
      <c r="G52" s="30">
        <v>73082.98</v>
      </c>
      <c r="H52" s="30">
        <v>54760.67</v>
      </c>
      <c r="I52" s="30">
        <v>85010</v>
      </c>
      <c r="J52" s="30">
        <v>24551.15</v>
      </c>
      <c r="K52" s="30">
        <f t="shared" si="13"/>
        <v>790755.17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1549446.8099999998</v>
      </c>
      <c r="C54" s="27">
        <f t="shared" si="15"/>
        <v>1536936.2499999998</v>
      </c>
      <c r="D54" s="27">
        <f t="shared" si="15"/>
        <v>1843554.62</v>
      </c>
      <c r="E54" s="27">
        <f t="shared" si="15"/>
        <v>1103134.1100000003</v>
      </c>
      <c r="F54" s="27">
        <f t="shared" si="15"/>
        <v>1162960.56</v>
      </c>
      <c r="G54" s="27">
        <f t="shared" si="15"/>
        <v>1189998.2100000002</v>
      </c>
      <c r="H54" s="27">
        <f t="shared" si="15"/>
        <v>1147753.6800000002</v>
      </c>
      <c r="I54" s="27">
        <f t="shared" si="15"/>
        <v>1617899.1800000002</v>
      </c>
      <c r="J54" s="27">
        <f t="shared" si="15"/>
        <v>564187.3500000001</v>
      </c>
      <c r="K54" s="20">
        <f>SUM(B54:J54)</f>
        <v>11715870.77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1549446.8099999998</v>
      </c>
      <c r="C60" s="10">
        <f t="shared" si="17"/>
        <v>1536936.2451865987</v>
      </c>
      <c r="D60" s="10">
        <f t="shared" si="17"/>
        <v>1843554.6211094628</v>
      </c>
      <c r="E60" s="10">
        <f t="shared" si="17"/>
        <v>1103134.112788916</v>
      </c>
      <c r="F60" s="10">
        <f t="shared" si="17"/>
        <v>1162960.558622659</v>
      </c>
      <c r="G60" s="10">
        <f t="shared" si="17"/>
        <v>1189998.2086800982</v>
      </c>
      <c r="H60" s="10">
        <f t="shared" si="17"/>
        <v>1147753.6761094811</v>
      </c>
      <c r="I60" s="10">
        <f>SUM(I61:I73)</f>
        <v>1617899.1800000002</v>
      </c>
      <c r="J60" s="10">
        <f t="shared" si="17"/>
        <v>564187.352027626</v>
      </c>
      <c r="K60" s="5">
        <f>SUM(K61:K73)</f>
        <v>11715870.764524842</v>
      </c>
      <c r="L60" s="9"/>
    </row>
    <row r="61" spans="1:12" ht="16.5" customHeight="1">
      <c r="A61" s="7" t="s">
        <v>56</v>
      </c>
      <c r="B61" s="8">
        <v>1357470.3499999999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1357470.3499999999</v>
      </c>
      <c r="L61"/>
    </row>
    <row r="62" spans="1:12" ht="16.5" customHeight="1">
      <c r="A62" s="7" t="s">
        <v>57</v>
      </c>
      <c r="B62" s="8">
        <v>191976.46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191976.46</v>
      </c>
      <c r="L62"/>
    </row>
    <row r="63" spans="1:12" ht="16.5" customHeight="1">
      <c r="A63" s="7" t="s">
        <v>4</v>
      </c>
      <c r="B63" s="6">
        <v>0</v>
      </c>
      <c r="C63" s="8">
        <v>1536936.2451865987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1536936.2451865987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1843554.6211094628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1843554.6211094628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1103134.112788916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1103134.112788916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1162960.558622659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1162960.558622659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1189998.2086800982</v>
      </c>
      <c r="H67" s="6">
        <v>0</v>
      </c>
      <c r="I67" s="6">
        <v>0</v>
      </c>
      <c r="J67" s="6">
        <v>0</v>
      </c>
      <c r="K67" s="5">
        <f t="shared" si="18"/>
        <v>1189998.2086800982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1147753.6761094811</v>
      </c>
      <c r="I68" s="6">
        <v>0</v>
      </c>
      <c r="J68" s="6">
        <v>0</v>
      </c>
      <c r="K68" s="5">
        <f t="shared" si="18"/>
        <v>1147753.6761094811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602020.28</v>
      </c>
      <c r="J70" s="6">
        <v>0</v>
      </c>
      <c r="K70" s="5">
        <f t="shared" si="18"/>
        <v>602020.28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1015878.9</v>
      </c>
      <c r="J71" s="6">
        <v>0</v>
      </c>
      <c r="K71" s="5">
        <f t="shared" si="18"/>
        <v>1015878.9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564187.352027626</v>
      </c>
      <c r="K72" s="5">
        <f t="shared" si="18"/>
        <v>564187.352027626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2023-01-17T13:27:22Z</dcterms:modified>
  <cp:category/>
  <cp:version/>
  <cp:contentType/>
  <cp:contentStatus/>
</cp:coreProperties>
</file>